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T:\Development\Tax Credit\2018 QAP\2018 QAP Drafts\Download Attachments\"/>
    </mc:Choice>
  </mc:AlternateContent>
  <bookViews>
    <workbookView xWindow="120" yWindow="225" windowWidth="19440" windowHeight="15540" tabRatio="748" firstSheet="4" activeTab="4"/>
  </bookViews>
  <sheets>
    <sheet name="D102 RECONCILIATION" sheetId="20" state="hidden" r:id="rId1"/>
    <sheet name="D100 MORTGAGOR DRAW" sheetId="1" state="hidden" r:id="rId2"/>
    <sheet name="D100 MORTGAGOR DRAW, Page 3" sheetId="21" state="hidden" r:id="rId3"/>
    <sheet name="DSHA USE ONLY" sheetId="19" state="hidden" r:id="rId4"/>
    <sheet name="ON-SITE RELOCATION" sheetId="24" r:id="rId5"/>
    <sheet name="OFF-SITE RELOCATION" sheetId="25" r:id="rId6"/>
  </sheets>
  <definedNames>
    <definedName name="_xlnm.Print_Area" localSheetId="1">'D100 MORTGAGOR DRAW'!$A$1:$K$114</definedName>
    <definedName name="_xlnm.Print_Area" localSheetId="0">'D102 RECONCILIATION'!$A$1:$L$87</definedName>
    <definedName name="_xlnm.Print_Area" localSheetId="5">'OFF-SITE RELOCATION'!$A$1:$R$50</definedName>
    <definedName name="_xlnm.Print_Area" localSheetId="4">'ON-SITE RELOCATION'!$A$1:$R$50</definedName>
    <definedName name="_xlnm.Print_Titles" localSheetId="1">'D100 MORTGAGOR DRAW'!$1:$7</definedName>
  </definedNames>
  <calcPr calcId="162913" iterate="1" iterateCount="20" iterateDelta="10"/>
  <extLst>
    <ext xmlns:mx="http://schemas.microsoft.com/office/mac/excel/2008/main" uri="{7523E5D3-25F3-A5E0-1632-64F254C22452}">
      <mx:ArchID Flags="2"/>
    </ext>
  </extLst>
</workbook>
</file>

<file path=xl/calcChain.xml><?xml version="1.0" encoding="utf-8"?>
<calcChain xmlns="http://schemas.openxmlformats.org/spreadsheetml/2006/main">
  <c r="C10" i="20" l="1"/>
  <c r="C10" i="21" s="1"/>
  <c r="E29" i="21" s="1"/>
  <c r="F28" i="21"/>
  <c r="D82" i="1"/>
  <c r="D80" i="1"/>
  <c r="J28" i="21"/>
  <c r="H89" i="1"/>
  <c r="D26" i="21"/>
  <c r="F74" i="20"/>
  <c r="J74" i="20"/>
  <c r="E75" i="1"/>
  <c r="J75" i="1" s="1"/>
  <c r="I75" i="1"/>
  <c r="K75" i="1"/>
  <c r="F73" i="20"/>
  <c r="J73" i="20"/>
  <c r="E74" i="1"/>
  <c r="K74" i="1" s="1"/>
  <c r="F75" i="20"/>
  <c r="J75" i="20"/>
  <c r="E76" i="1"/>
  <c r="J76" i="1" s="1"/>
  <c r="F76" i="20"/>
  <c r="J76" i="20"/>
  <c r="E77" i="1"/>
  <c r="F77" i="20"/>
  <c r="J77" i="20"/>
  <c r="E78" i="1"/>
  <c r="F78" i="20"/>
  <c r="J78" i="20"/>
  <c r="E79" i="1"/>
  <c r="K79" i="1" s="1"/>
  <c r="F79" i="20"/>
  <c r="J79" i="20"/>
  <c r="E80" i="1"/>
  <c r="J80" i="1" s="1"/>
  <c r="F80" i="20"/>
  <c r="J80" i="20"/>
  <c r="E81" i="1"/>
  <c r="K81" i="1" s="1"/>
  <c r="F81" i="20"/>
  <c r="J81" i="20"/>
  <c r="E82" i="1"/>
  <c r="K82" i="1" s="1"/>
  <c r="F82" i="20"/>
  <c r="J82" i="20"/>
  <c r="E83" i="1"/>
  <c r="K83" i="1" s="1"/>
  <c r="F83" i="20"/>
  <c r="J83" i="20"/>
  <c r="E84" i="1"/>
  <c r="K84" i="1" s="1"/>
  <c r="F84" i="20"/>
  <c r="J84" i="20"/>
  <c r="E85" i="1"/>
  <c r="F85" i="20"/>
  <c r="J85" i="20"/>
  <c r="E86" i="1"/>
  <c r="K86" i="1" s="1"/>
  <c r="B87" i="1"/>
  <c r="B83" i="1"/>
  <c r="B84" i="1"/>
  <c r="B85" i="1"/>
  <c r="B86" i="1"/>
  <c r="B82" i="1"/>
  <c r="B81" i="1"/>
  <c r="B80" i="1"/>
  <c r="B78" i="1"/>
  <c r="B79" i="1"/>
  <c r="B77" i="1"/>
  <c r="B76" i="1"/>
  <c r="B75" i="1"/>
  <c r="B74" i="1"/>
  <c r="B73" i="1"/>
  <c r="B72" i="1"/>
  <c r="F88" i="1"/>
  <c r="F67" i="1"/>
  <c r="F52" i="1"/>
  <c r="F72" i="20"/>
  <c r="J72" i="20"/>
  <c r="E73" i="1"/>
  <c r="K73" i="1" s="1"/>
  <c r="F86" i="20"/>
  <c r="J86" i="20"/>
  <c r="E87" i="1"/>
  <c r="J87" i="1" s="1"/>
  <c r="F56" i="20"/>
  <c r="J56" i="20"/>
  <c r="E56" i="1"/>
  <c r="J56" i="1" s="1"/>
  <c r="F57" i="20"/>
  <c r="J57" i="20"/>
  <c r="E57" i="1"/>
  <c r="K57" i="1" s="1"/>
  <c r="F58" i="20"/>
  <c r="J58" i="20"/>
  <c r="E58" i="1"/>
  <c r="J58" i="1" s="1"/>
  <c r="F59" i="20"/>
  <c r="J59" i="20"/>
  <c r="E59" i="1"/>
  <c r="F60" i="20"/>
  <c r="J60" i="20"/>
  <c r="E60" i="1"/>
  <c r="J60" i="1" s="1"/>
  <c r="F61" i="20"/>
  <c r="J61" i="20"/>
  <c r="E61" i="1"/>
  <c r="K61" i="1" s="1"/>
  <c r="F62" i="20"/>
  <c r="J62" i="20"/>
  <c r="E62" i="1"/>
  <c r="J62" i="1" s="1"/>
  <c r="F63" i="20"/>
  <c r="J63" i="20"/>
  <c r="E63" i="1"/>
  <c r="K63" i="1" s="1"/>
  <c r="F64" i="20"/>
  <c r="J64" i="20"/>
  <c r="E64" i="1"/>
  <c r="J64" i="1" s="1"/>
  <c r="F65" i="20"/>
  <c r="J65" i="20"/>
  <c r="E65" i="1"/>
  <c r="J65" i="1" s="1"/>
  <c r="F66" i="20"/>
  <c r="J66" i="20"/>
  <c r="E66" i="1"/>
  <c r="J66" i="1" s="1"/>
  <c r="J48" i="20"/>
  <c r="E48" i="1"/>
  <c r="K48" i="1" s="1"/>
  <c r="J49" i="20"/>
  <c r="E49" i="1"/>
  <c r="J49" i="1" s="1"/>
  <c r="J50" i="20"/>
  <c r="E50" i="1"/>
  <c r="J50" i="1" s="1"/>
  <c r="J51" i="20"/>
  <c r="E51" i="1"/>
  <c r="J51" i="1" s="1"/>
  <c r="J18" i="20"/>
  <c r="E18" i="1"/>
  <c r="K18" i="1" s="1"/>
  <c r="J19" i="20"/>
  <c r="E19" i="1"/>
  <c r="K19" i="1" s="1"/>
  <c r="I19" i="1"/>
  <c r="J20" i="20"/>
  <c r="E20" i="1"/>
  <c r="K20" i="1" s="1"/>
  <c r="I20" i="1"/>
  <c r="J21" i="20"/>
  <c r="E21" i="1"/>
  <c r="K21" i="1" s="1"/>
  <c r="I21" i="1"/>
  <c r="J22" i="20"/>
  <c r="E22" i="1"/>
  <c r="K22" i="1" s="1"/>
  <c r="J23" i="20"/>
  <c r="E23" i="1"/>
  <c r="K23" i="1" s="1"/>
  <c r="J24" i="20"/>
  <c r="E24" i="1"/>
  <c r="K24" i="1" s="1"/>
  <c r="J25" i="20"/>
  <c r="E25" i="1"/>
  <c r="J26" i="20"/>
  <c r="E26" i="1"/>
  <c r="J26" i="1" s="1"/>
  <c r="J27" i="20"/>
  <c r="E27" i="1"/>
  <c r="J27" i="1" s="1"/>
  <c r="J28" i="20"/>
  <c r="E28" i="1"/>
  <c r="K28" i="1" s="1"/>
  <c r="J29" i="20"/>
  <c r="E29" i="1"/>
  <c r="J30" i="20"/>
  <c r="E30" i="1"/>
  <c r="K30" i="1" s="1"/>
  <c r="J31" i="20"/>
  <c r="E31" i="1"/>
  <c r="J31" i="1" s="1"/>
  <c r="J32" i="20"/>
  <c r="E32" i="1"/>
  <c r="J33" i="20"/>
  <c r="E33" i="1"/>
  <c r="J34" i="20"/>
  <c r="E34" i="1"/>
  <c r="K34" i="1" s="1"/>
  <c r="J35" i="20"/>
  <c r="E35" i="1"/>
  <c r="K35" i="1" s="1"/>
  <c r="J36" i="20"/>
  <c r="E36" i="1"/>
  <c r="K36" i="1" s="1"/>
  <c r="J37" i="20"/>
  <c r="E37" i="1"/>
  <c r="J38" i="20"/>
  <c r="E38" i="1"/>
  <c r="K38" i="1" s="1"/>
  <c r="J39" i="20"/>
  <c r="E39" i="1"/>
  <c r="J39" i="1" s="1"/>
  <c r="J40" i="20"/>
  <c r="E40" i="1"/>
  <c r="J40" i="1" s="1"/>
  <c r="J41" i="20"/>
  <c r="E41" i="1"/>
  <c r="J42" i="20"/>
  <c r="E42" i="1"/>
  <c r="J42" i="1" s="1"/>
  <c r="I42" i="1"/>
  <c r="J43" i="20"/>
  <c r="E43" i="1"/>
  <c r="K43" i="1" s="1"/>
  <c r="J44" i="20"/>
  <c r="E44" i="1"/>
  <c r="K44" i="1" s="1"/>
  <c r="J45" i="20"/>
  <c r="E45" i="1"/>
  <c r="K45" i="1" s="1"/>
  <c r="J46" i="20"/>
  <c r="E46" i="1"/>
  <c r="J46" i="1" s="1"/>
  <c r="J47" i="20"/>
  <c r="E47" i="1"/>
  <c r="J47" i="1" s="1"/>
  <c r="J17" i="20"/>
  <c r="H52" i="20"/>
  <c r="F52" i="20"/>
  <c r="L10" i="20"/>
  <c r="O10" i="25" s="1"/>
  <c r="I10" i="20"/>
  <c r="I8" i="20"/>
  <c r="I8" i="21" s="1"/>
  <c r="C9" i="20"/>
  <c r="B9" i="25" s="1"/>
  <c r="C8" i="20"/>
  <c r="B8" i="24" s="1"/>
  <c r="I9" i="20"/>
  <c r="O9" i="24" s="1"/>
  <c r="B31" i="1"/>
  <c r="B25" i="1"/>
  <c r="B30" i="1"/>
  <c r="I30" i="1"/>
  <c r="I31" i="1"/>
  <c r="K31" i="1"/>
  <c r="I32" i="1"/>
  <c r="J32" i="1"/>
  <c r="M16" i="25"/>
  <c r="R16" i="25"/>
  <c r="M17" i="25"/>
  <c r="R17" i="25"/>
  <c r="M18" i="25"/>
  <c r="R18" i="25"/>
  <c r="M19" i="25"/>
  <c r="R19" i="25"/>
  <c r="M20" i="25"/>
  <c r="R20" i="25"/>
  <c r="M21" i="25"/>
  <c r="R21" i="25"/>
  <c r="M22" i="25"/>
  <c r="R22" i="25"/>
  <c r="M23" i="25"/>
  <c r="R23" i="25"/>
  <c r="M24" i="25"/>
  <c r="R24" i="25"/>
  <c r="M25" i="25"/>
  <c r="R25" i="25"/>
  <c r="M26" i="25"/>
  <c r="R26" i="25"/>
  <c r="M27" i="25"/>
  <c r="R27" i="25"/>
  <c r="M28" i="25"/>
  <c r="R28" i="25"/>
  <c r="M29" i="25"/>
  <c r="R29" i="25"/>
  <c r="M30" i="25"/>
  <c r="R30" i="25"/>
  <c r="M31" i="25"/>
  <c r="R31" i="25"/>
  <c r="M32" i="25"/>
  <c r="R32" i="25"/>
  <c r="M33" i="25"/>
  <c r="R33" i="25"/>
  <c r="M34" i="25"/>
  <c r="R34" i="25"/>
  <c r="M35" i="25"/>
  <c r="R35" i="25"/>
  <c r="M36" i="25"/>
  <c r="R36" i="25"/>
  <c r="M37" i="25"/>
  <c r="R37" i="25"/>
  <c r="M38" i="25"/>
  <c r="R38" i="25"/>
  <c r="M39" i="25"/>
  <c r="R39" i="25"/>
  <c r="M40" i="25"/>
  <c r="R40" i="25"/>
  <c r="M41" i="25"/>
  <c r="R41" i="25"/>
  <c r="M42" i="25"/>
  <c r="R42" i="25"/>
  <c r="M43" i="25"/>
  <c r="R43" i="25"/>
  <c r="M44" i="25"/>
  <c r="R44" i="25"/>
  <c r="M45" i="25"/>
  <c r="R45" i="25"/>
  <c r="M46" i="25"/>
  <c r="R46" i="25"/>
  <c r="M47" i="25"/>
  <c r="R47" i="25"/>
  <c r="M48" i="25"/>
  <c r="R48" i="25"/>
  <c r="M15" i="25"/>
  <c r="R15" i="25"/>
  <c r="N16" i="24"/>
  <c r="N17" i="24"/>
  <c r="N18" i="24"/>
  <c r="N19" i="24"/>
  <c r="N20" i="24"/>
  <c r="N21" i="24"/>
  <c r="N22" i="24"/>
  <c r="N23" i="24"/>
  <c r="N24" i="24"/>
  <c r="N25" i="24"/>
  <c r="N26" i="24"/>
  <c r="N27" i="24"/>
  <c r="N28" i="24"/>
  <c r="N29" i="24"/>
  <c r="N30" i="24"/>
  <c r="N31" i="24"/>
  <c r="N32" i="24"/>
  <c r="N33" i="24"/>
  <c r="N34" i="24"/>
  <c r="N35" i="24"/>
  <c r="N36" i="24"/>
  <c r="N37" i="24"/>
  <c r="N38" i="24"/>
  <c r="N39" i="24"/>
  <c r="N40" i="24"/>
  <c r="N41" i="24"/>
  <c r="N42" i="24"/>
  <c r="N43" i="24"/>
  <c r="N44" i="24"/>
  <c r="N45" i="24"/>
  <c r="N46" i="24"/>
  <c r="N47" i="24"/>
  <c r="N48" i="24"/>
  <c r="N15" i="24"/>
  <c r="R16" i="24"/>
  <c r="R17" i="24"/>
  <c r="R18" i="24"/>
  <c r="R19" i="24"/>
  <c r="R20" i="24"/>
  <c r="R21" i="24"/>
  <c r="R22" i="24"/>
  <c r="R23" i="24"/>
  <c r="R24" i="24"/>
  <c r="R25" i="24"/>
  <c r="R26" i="24"/>
  <c r="R27" i="24"/>
  <c r="R28" i="24"/>
  <c r="R29" i="24"/>
  <c r="R30" i="24"/>
  <c r="R31" i="24"/>
  <c r="R32" i="24"/>
  <c r="R33" i="24"/>
  <c r="R34" i="24"/>
  <c r="R35" i="24"/>
  <c r="R36" i="24"/>
  <c r="R37" i="24"/>
  <c r="R38" i="24"/>
  <c r="R39" i="24"/>
  <c r="R40" i="24"/>
  <c r="R41" i="24"/>
  <c r="R42" i="24"/>
  <c r="R43" i="24"/>
  <c r="R44" i="24"/>
  <c r="R45" i="24"/>
  <c r="R46" i="24"/>
  <c r="R47" i="24"/>
  <c r="R48" i="24"/>
  <c r="R15" i="24"/>
  <c r="R49" i="25"/>
  <c r="L10" i="25"/>
  <c r="A10" i="25"/>
  <c r="L9" i="25"/>
  <c r="A9" i="25"/>
  <c r="L8" i="25"/>
  <c r="B8" i="25"/>
  <c r="A8" i="25"/>
  <c r="A4" i="25"/>
  <c r="A3" i="25"/>
  <c r="A2" i="25"/>
  <c r="A1" i="25"/>
  <c r="I60" i="1"/>
  <c r="I61" i="1"/>
  <c r="B56" i="1"/>
  <c r="B57" i="1"/>
  <c r="B58" i="1"/>
  <c r="B59" i="1"/>
  <c r="B60" i="1"/>
  <c r="B61" i="1"/>
  <c r="B62" i="1"/>
  <c r="B63" i="1"/>
  <c r="B64" i="1"/>
  <c r="B55" i="1"/>
  <c r="I48" i="1"/>
  <c r="I49" i="1"/>
  <c r="K49" i="1"/>
  <c r="B34" i="1"/>
  <c r="B35" i="1"/>
  <c r="B36" i="1"/>
  <c r="B37" i="1"/>
  <c r="B38" i="1"/>
  <c r="B39" i="1"/>
  <c r="B40" i="1"/>
  <c r="B41" i="1"/>
  <c r="B42" i="1"/>
  <c r="B43" i="1"/>
  <c r="B44" i="1"/>
  <c r="B45" i="1"/>
  <c r="B46" i="1"/>
  <c r="B47" i="1"/>
  <c r="B48" i="1"/>
  <c r="B49" i="1"/>
  <c r="B19" i="1"/>
  <c r="B20" i="1"/>
  <c r="B21" i="1"/>
  <c r="B22" i="1"/>
  <c r="B23" i="1"/>
  <c r="B24" i="1"/>
  <c r="B26" i="1"/>
  <c r="B27" i="1"/>
  <c r="B28" i="1"/>
  <c r="B29" i="1"/>
  <c r="B32" i="1"/>
  <c r="B33" i="1"/>
  <c r="B18" i="1"/>
  <c r="B17" i="1"/>
  <c r="R49" i="24"/>
  <c r="K8" i="24"/>
  <c r="K9" i="24"/>
  <c r="K10" i="24"/>
  <c r="A10" i="24"/>
  <c r="A9" i="24"/>
  <c r="A8" i="24"/>
  <c r="A4" i="24"/>
  <c r="A3" i="24"/>
  <c r="A2" i="24"/>
  <c r="A1" i="24"/>
  <c r="A1" i="21"/>
  <c r="A1" i="1"/>
  <c r="I76" i="1"/>
  <c r="I22" i="1"/>
  <c r="C9" i="21"/>
  <c r="F12" i="1"/>
  <c r="I85" i="1"/>
  <c r="C85" i="1"/>
  <c r="E67" i="20"/>
  <c r="H88" i="1"/>
  <c r="I87" i="1"/>
  <c r="I86" i="1"/>
  <c r="I84" i="1"/>
  <c r="I83" i="1"/>
  <c r="I82" i="1"/>
  <c r="I81" i="1"/>
  <c r="I80" i="1"/>
  <c r="I79" i="1"/>
  <c r="I78" i="1"/>
  <c r="I77" i="1"/>
  <c r="I74" i="1"/>
  <c r="I73" i="1"/>
  <c r="I72" i="1"/>
  <c r="I66" i="1"/>
  <c r="I65" i="1"/>
  <c r="I64" i="1"/>
  <c r="I63" i="1"/>
  <c r="I62" i="1"/>
  <c r="I59" i="1"/>
  <c r="I58" i="1"/>
  <c r="I57" i="1"/>
  <c r="I56" i="1"/>
  <c r="D81" i="1"/>
  <c r="C51" i="1"/>
  <c r="C50" i="1"/>
  <c r="C87" i="1"/>
  <c r="C86" i="1"/>
  <c r="C84" i="1"/>
  <c r="C83" i="1"/>
  <c r="C66" i="1"/>
  <c r="C65" i="1"/>
  <c r="I44" i="1"/>
  <c r="I51" i="1"/>
  <c r="I50" i="1"/>
  <c r="I47" i="1"/>
  <c r="I46" i="1"/>
  <c r="I45" i="1"/>
  <c r="I43" i="1"/>
  <c r="I41" i="1"/>
  <c r="I40" i="1"/>
  <c r="I39" i="1"/>
  <c r="I38" i="1"/>
  <c r="I37" i="1"/>
  <c r="I36" i="1"/>
  <c r="I35" i="1"/>
  <c r="I34" i="1"/>
  <c r="I33" i="1"/>
  <c r="I29" i="1"/>
  <c r="I28" i="1"/>
  <c r="I27" i="1"/>
  <c r="I26" i="1"/>
  <c r="I25" i="1"/>
  <c r="I24" i="1"/>
  <c r="I23" i="1"/>
  <c r="I18" i="1"/>
  <c r="F71" i="20"/>
  <c r="F87" i="20"/>
  <c r="F55" i="20"/>
  <c r="F67" i="20"/>
  <c r="I55" i="1"/>
  <c r="H67" i="1"/>
  <c r="E52" i="20"/>
  <c r="E87" i="20"/>
  <c r="H52" i="1"/>
  <c r="I17" i="1"/>
  <c r="D78" i="1"/>
  <c r="D79" i="1"/>
  <c r="I88" i="1"/>
  <c r="F69" i="1"/>
  <c r="I67" i="1"/>
  <c r="E68" i="20"/>
  <c r="H69" i="1"/>
  <c r="I52" i="1"/>
  <c r="I69" i="1"/>
  <c r="J28" i="1"/>
  <c r="J33" i="1"/>
  <c r="K33" i="1"/>
  <c r="J37" i="1"/>
  <c r="K37" i="1"/>
  <c r="J41" i="1"/>
  <c r="K41" i="1"/>
  <c r="J43" i="1"/>
  <c r="K25" i="1"/>
  <c r="J25" i="1"/>
  <c r="K27" i="1"/>
  <c r="K29" i="1"/>
  <c r="J29" i="1"/>
  <c r="K32" i="1"/>
  <c r="K40" i="1"/>
  <c r="J45" i="1"/>
  <c r="K51" i="1"/>
  <c r="J35" i="1"/>
  <c r="J59" i="1"/>
  <c r="K59" i="1"/>
  <c r="K87" i="1"/>
  <c r="K85" i="1"/>
  <c r="J85" i="1"/>
  <c r="K77" i="1"/>
  <c r="J77" i="1"/>
  <c r="J74" i="1"/>
  <c r="J82" i="1"/>
  <c r="K80" i="1"/>
  <c r="K78" i="1"/>
  <c r="J78" i="1"/>
  <c r="K76" i="1"/>
  <c r="J71" i="20"/>
  <c r="F68" i="20"/>
  <c r="E17" i="1"/>
  <c r="J17" i="1" s="1"/>
  <c r="J55" i="20"/>
  <c r="J19" i="1"/>
  <c r="J52" i="20"/>
  <c r="J68" i="20"/>
  <c r="J67" i="20"/>
  <c r="E55" i="1"/>
  <c r="J87" i="20"/>
  <c r="E72" i="1"/>
  <c r="K72" i="1" s="1"/>
  <c r="K55" i="1"/>
  <c r="J55" i="1"/>
  <c r="K39" i="1" l="1"/>
  <c r="J81" i="1"/>
  <c r="J23" i="1"/>
  <c r="J86" i="1"/>
  <c r="J83" i="1"/>
  <c r="J63" i="1"/>
  <c r="B9" i="24"/>
  <c r="B10" i="25"/>
  <c r="K46" i="1"/>
  <c r="B10" i="24"/>
  <c r="O10" i="24"/>
  <c r="K60" i="1"/>
  <c r="K50" i="1"/>
  <c r="K17" i="1"/>
  <c r="J44" i="1"/>
  <c r="J18" i="1"/>
  <c r="K64" i="1"/>
  <c r="I9" i="21"/>
  <c r="J73" i="1"/>
  <c r="J84" i="1"/>
  <c r="I10" i="21"/>
  <c r="J48" i="1"/>
  <c r="O8" i="25"/>
  <c r="J21" i="1"/>
  <c r="K56" i="1"/>
  <c r="J38" i="1"/>
  <c r="K26" i="1"/>
  <c r="J79" i="1"/>
  <c r="J24" i="1"/>
  <c r="J34" i="1"/>
  <c r="J22" i="1"/>
  <c r="O9" i="25"/>
  <c r="K88" i="1"/>
  <c r="J30" i="1"/>
  <c r="E88" i="1"/>
  <c r="J88" i="1" s="1"/>
  <c r="K42" i="1"/>
  <c r="J72" i="1"/>
  <c r="K62" i="1"/>
  <c r="J61" i="1"/>
  <c r="K47" i="1"/>
  <c r="J36" i="1"/>
  <c r="C8" i="21"/>
  <c r="O8" i="24"/>
  <c r="E67" i="1"/>
  <c r="E52" i="1"/>
  <c r="J20" i="1"/>
  <c r="K58" i="1"/>
  <c r="K66" i="1"/>
  <c r="J57" i="1"/>
  <c r="K65" i="1"/>
  <c r="K52" i="1" l="1"/>
  <c r="E69" i="1"/>
  <c r="J69" i="1" s="1"/>
  <c r="J52" i="1"/>
  <c r="K67" i="1"/>
  <c r="J67" i="1"/>
  <c r="K69" i="1" l="1"/>
</calcChain>
</file>

<file path=xl/comments1.xml><?xml version="1.0" encoding="utf-8"?>
<comments xmlns="http://schemas.openxmlformats.org/spreadsheetml/2006/main">
  <authors>
    <author>Penny</author>
    <author>Stephanie Griffin</author>
  </authors>
  <commentList>
    <comment ref="B18" authorId="0" shapeId="0">
      <text>
        <r>
          <rPr>
            <i/>
            <sz val="8"/>
            <color indexed="81"/>
            <rFont val="Arial"/>
            <family val="2"/>
          </rPr>
          <t xml:space="preserve">Constitutes the developer's compensation for services rendered exclusively in connection with coordinating and overseeing the construction and completion of the development.  No portion of the developer's fee may compensate the general partner to render any other services including, but not limited to, services in connection with the organization or syndication of the mortgagor.  
</t>
        </r>
        <r>
          <rPr>
            <b/>
            <i/>
            <sz val="8"/>
            <color indexed="81"/>
            <rFont val="Arial"/>
            <family val="2"/>
          </rPr>
          <t>Please refer to DSHA's Cost Certification Guide for details.</t>
        </r>
        <r>
          <rPr>
            <sz val="8"/>
            <color indexed="81"/>
            <rFont val="Tahoma"/>
            <family val="2"/>
          </rPr>
          <t xml:space="preserve">
</t>
        </r>
      </text>
    </comment>
    <comment ref="B19" authorId="0" shapeId="0">
      <text>
        <r>
          <rPr>
            <i/>
            <sz val="8"/>
            <color indexed="81"/>
            <rFont val="Arial"/>
            <family val="2"/>
          </rPr>
          <t xml:space="preserve">Payment and performance bond fees are calculated on the combined cost of buildings, sitework, general requirements and contractor's overhead and profit.  Payment bond must stay in place for at least one year after substantial completion, and performance bond stays in place at least two years after substantial completion.  The bond typically costs 1-2% of the construction costs.  Other bonds required from the owner by state or municipal agencies in connection with the project may be eligible.
DSHA requires a minimum surety rating of “A-” VIII or better by AM Best Co. in Best’s Rating Guide; unless another construction lender requires a greater rating.
</t>
        </r>
        <r>
          <rPr>
            <sz val="8"/>
            <color indexed="81"/>
            <rFont val="Tahoma"/>
            <family val="2"/>
          </rPr>
          <t xml:space="preserve">
</t>
        </r>
      </text>
    </comment>
    <comment ref="B20" authorId="0" shapeId="0">
      <text>
        <r>
          <rPr>
            <i/>
            <sz val="8"/>
            <color indexed="81"/>
            <rFont val="Arial"/>
            <family val="2"/>
          </rPr>
          <t>Costs associated with the Architect’s fees for design, plans and specifications by the architect of record.  No portion of the fees paid to any affiliated or identity of interest companies or in stock may be considered part of the allowable costs; however, such a transaction must be disclosed.</t>
        </r>
        <r>
          <rPr>
            <sz val="8"/>
            <color indexed="81"/>
            <rFont val="Tahoma"/>
            <family val="2"/>
          </rPr>
          <t xml:space="preserve">
</t>
        </r>
      </text>
    </comment>
    <comment ref="B21" authorId="0" shapeId="0">
      <text>
        <r>
          <rPr>
            <i/>
            <sz val="8"/>
            <color indexed="81"/>
            <rFont val="Arial"/>
            <family val="2"/>
          </rPr>
          <t>Costs associated with the architect’s administration of the construction work and sub-consultants.  No portion of the fees paid to any affiliated or identity of interest companies or in stock may be considered part of the allowable costs; however, such a transaction must be disclosed.</t>
        </r>
        <r>
          <rPr>
            <sz val="8"/>
            <color indexed="81"/>
            <rFont val="Tahoma"/>
            <family val="2"/>
          </rPr>
          <t xml:space="preserve">
</t>
        </r>
      </text>
    </comment>
    <comment ref="B22" authorId="0" shapeId="0">
      <text>
        <r>
          <rPr>
            <i/>
            <sz val="8"/>
            <color indexed="81"/>
            <rFont val="Arial"/>
            <family val="2"/>
          </rPr>
          <t>Costs associated for initial and final surveys (ALTA), site layout, subdivision design, actual soil borings and reports, environmental assessments or site reports, environmental audits, lead/asbestos or environmental testing, and flood plain and wetland delineation reports.  Costs associated with engineer/sub-consultants to include mechanical, electrical, structural, civil engineers, environmental, etc.</t>
        </r>
        <r>
          <rPr>
            <sz val="8"/>
            <color indexed="81"/>
            <rFont val="Tahoma"/>
            <family val="2"/>
          </rPr>
          <t xml:space="preserve">
</t>
        </r>
      </text>
    </comment>
    <comment ref="B23" authorId="0" shapeId="0">
      <text>
        <r>
          <rPr>
            <i/>
            <sz val="8"/>
            <color indexed="81"/>
            <rFont val="Arial"/>
            <family val="2"/>
          </rPr>
          <t>Legal expenses are generally those incurred for construction closing, tax advice and set up fees only during organization of the ownership entity, and the preparation of the legal documents and representation for and during organization of the ownership entity.  Syndication fees are not financeable but may be paid from gross equity.  Initial deposits to open the owner’s banking account, courier fees, postage costs, and copy fees directly related to the project (at cost) of the owner only.</t>
        </r>
        <r>
          <rPr>
            <sz val="8"/>
            <color indexed="81"/>
            <rFont val="Tahoma"/>
            <family val="2"/>
          </rPr>
          <t xml:space="preserve">
</t>
        </r>
      </text>
    </comment>
    <comment ref="B24" authorId="0" shapeId="0">
      <text>
        <r>
          <rPr>
            <i/>
            <sz val="8"/>
            <color indexed="81"/>
            <rFont val="Arial"/>
            <family val="2"/>
          </rPr>
          <t>Legal expenses are generally those incurred for permanent closings, tax advice, preparation/review of the legal documents and representation for and during organization of the ownership entity.  Courier fees, postage costs, and copy fees directly related to the project (at cost) of the owner only.</t>
        </r>
        <r>
          <rPr>
            <sz val="8"/>
            <color indexed="81"/>
            <rFont val="Tahoma"/>
            <family val="2"/>
          </rPr>
          <t xml:space="preserve">
</t>
        </r>
      </text>
    </comment>
    <comment ref="B25" authorId="0" shapeId="0">
      <text>
        <r>
          <rPr>
            <i/>
            <sz val="8"/>
            <color indexed="81"/>
            <rFont val="Arial"/>
            <family val="2"/>
          </rPr>
          <t>Costs associated with the capital needs assessment, market study, and appraisal for land and the project.  Only one physical or capital needs assessment or energy audit will be eligible as a project expense but an update may be an allowable cost. Appraisals are typically ordered by banks participating in the financing and must meet specific banking requirements and DSHA approval.  Market studies must comply with DSHA's requirements.  Generally, only one appraisal or market study will be eligible as a project expense but an update may be an allowable cost.</t>
        </r>
      </text>
    </comment>
    <comment ref="B26" authorId="0" shapeId="0">
      <text>
        <r>
          <rPr>
            <i/>
            <sz val="8"/>
            <color indexed="81"/>
            <rFont val="Arial"/>
            <family val="2"/>
          </rPr>
          <t>Costs associated with the third party consultant (where the cost was not included in the architect’s fees) to perform the Phase I Environmental Site Assessment, which shall be prepared in accordance with ASTM E-1527-05, and/or Phase I Audit for properties with existing buildings in accordance with both State and Federal Regulations, and the energy audit.</t>
        </r>
        <r>
          <rPr>
            <sz val="8"/>
            <color indexed="81"/>
            <rFont val="Tahoma"/>
            <family val="2"/>
          </rPr>
          <t xml:space="preserve">
</t>
        </r>
      </text>
    </comment>
    <comment ref="B27" authorId="0" shapeId="0">
      <text>
        <r>
          <rPr>
            <i/>
            <sz val="8"/>
            <color indexed="81"/>
            <rFont val="Arial"/>
            <family val="2"/>
          </rPr>
          <t xml:space="preserve">Fees for Fire Marshal review, if any, building permits, utility tap, certificate of occupancy, municipal plans/review/inspection and </t>
        </r>
        <r>
          <rPr>
            <b/>
            <i/>
            <u/>
            <sz val="8"/>
            <color indexed="81"/>
            <rFont val="Arial"/>
            <family val="2"/>
          </rPr>
          <t>impact fees</t>
        </r>
        <r>
          <rPr>
            <i/>
            <sz val="8"/>
            <color indexed="81"/>
            <rFont val="Arial"/>
            <family val="2"/>
          </rPr>
          <t>.  State Fire Marshal review fees are typically waived with letter approval from DSHA.</t>
        </r>
        <r>
          <rPr>
            <sz val="8"/>
            <color indexed="81"/>
            <rFont val="Tahoma"/>
            <family val="2"/>
          </rPr>
          <t xml:space="preserve">
</t>
        </r>
      </text>
    </comment>
    <comment ref="B28" authorId="0" shapeId="0">
      <text>
        <r>
          <rPr>
            <i/>
            <sz val="8"/>
            <color indexed="81"/>
            <rFont val="Arial"/>
            <family val="2"/>
          </rPr>
          <t>The fees associated with all letters of credit required under DSHA loan documents.  The working capital LOC total amount is based on 2.5% of the combined construction mortgages (excluding rolled debt) at construction closing. The working capital LOC or escrow will be released at permanent closing or soon after assuming there are no outstanding financial concerns.  The LOC is to be provided by the developer, sponsor, general partner, and/or other entity approved by DSHA.  This amount cannot be financed by any lending, equity, or grant sources involved in the Development, nor may any portion of the Development be used as security for the working capital LOC or any other LOC issued in connection with the Development.  The LOC fee should be paid entirely by construction funds and should be paid up front for the full term.  Operational funds cannot be used to pay any portion of the LOC fees.</t>
        </r>
        <r>
          <rPr>
            <sz val="8"/>
            <color indexed="81"/>
            <rFont val="Tahoma"/>
            <family val="2"/>
          </rPr>
          <t xml:space="preserve">
</t>
        </r>
      </text>
    </comment>
    <comment ref="B29" authorId="0" shapeId="0">
      <text>
        <r>
          <rPr>
            <i/>
            <sz val="8"/>
            <color indexed="81"/>
            <rFont val="Arial"/>
            <family val="2"/>
          </rPr>
          <t>Amounts paid to an inspection agency, usually required by the lenders or syndicator.</t>
        </r>
        <r>
          <rPr>
            <sz val="8"/>
            <color indexed="81"/>
            <rFont val="Tahoma"/>
            <family val="2"/>
          </rPr>
          <t xml:space="preserve">
</t>
        </r>
      </text>
    </comment>
    <comment ref="B30" authorId="0" shapeId="0">
      <text>
        <r>
          <rPr>
            <i/>
            <sz val="8"/>
            <color indexed="81"/>
            <rFont val="Arial"/>
            <family val="2"/>
          </rPr>
          <t>Costs include advertising, temporary office rental expenses, office supplies and other marketing costs such as brochures, business cards, temporary signs, and flyers.</t>
        </r>
        <r>
          <rPr>
            <sz val="8"/>
            <color indexed="81"/>
            <rFont val="Tahoma"/>
            <family val="2"/>
          </rPr>
          <t xml:space="preserve">
</t>
        </r>
      </text>
    </comment>
    <comment ref="B31" authorId="1" shapeId="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costs (office supplies, salaries, travel expenses, etc.) are allowed.</t>
        </r>
      </text>
    </comment>
    <comment ref="B32" authorId="0" shapeId="0">
      <text>
        <r>
          <rPr>
            <i/>
            <sz val="8"/>
            <color indexed="81"/>
            <rFont val="Arial"/>
            <family val="2"/>
          </rPr>
          <t>Furnishings for management office, and/or community room, office equipment and computer software/hardware.</t>
        </r>
        <r>
          <rPr>
            <sz val="8"/>
            <color indexed="81"/>
            <rFont val="Tahoma"/>
            <family val="2"/>
          </rPr>
          <t xml:space="preserve">
</t>
        </r>
      </text>
    </comment>
    <comment ref="B33" authorId="0" shapeId="0">
      <text>
        <r>
          <rPr>
            <i/>
            <sz val="8"/>
            <color indexed="81"/>
            <rFont val="Arial"/>
            <family val="2"/>
          </rPr>
          <t>Interest is allowable in the amount paid on all construction mortgage loans, from the date of initial closing until permanent loan closing.  For eligible basis purposes, DSHA will apply 50% of the interest as expensed.  Please contact the auditor for guidance.</t>
        </r>
        <r>
          <rPr>
            <sz val="8"/>
            <color indexed="81"/>
            <rFont val="Tahoma"/>
            <family val="2"/>
          </rPr>
          <t xml:space="preserve">
</t>
        </r>
      </text>
    </comment>
    <comment ref="B34" authorId="0" shapeId="0">
      <text>
        <r>
          <rPr>
            <i/>
            <sz val="8"/>
            <color indexed="81"/>
            <rFont val="Arial"/>
            <family val="2"/>
          </rPr>
          <t>The allowable amount for real estate taxes during the period of the construction loan and any state/county/city transfer tax.    For eligible basis purposes, DSHA will apply 50% of the interest as expensed.  Please contact the auditor for guidance.</t>
        </r>
        <r>
          <rPr>
            <sz val="8"/>
            <color indexed="81"/>
            <rFont val="Tahoma"/>
            <family val="2"/>
          </rPr>
          <t xml:space="preserve">
</t>
        </r>
      </text>
    </comment>
    <comment ref="B35" authorId="0" shapeId="0">
      <text>
        <r>
          <rPr>
            <i/>
            <sz val="8"/>
            <color indexed="81"/>
            <rFont val="Arial"/>
            <family val="2"/>
          </rPr>
          <t>Tax is required on all properties with construction activity taking place within one year of acquisition.  The tax is calculated based on 1% of construction costs exceeding $10,000 and is paid prior to issuance of a building permit.  For rehabilitated properties, alterations, or additions to existing buildings, the tax applies only if the cost of the rehab exceeds 50% of the value of the property on which the construction is to occur.</t>
        </r>
        <r>
          <rPr>
            <sz val="8"/>
            <color indexed="81"/>
            <rFont val="Tahoma"/>
            <family val="2"/>
          </rPr>
          <t xml:space="preserve">
</t>
        </r>
      </text>
    </comment>
    <comment ref="B36" authorId="0" shapeId="0">
      <text>
        <r>
          <rPr>
            <i/>
            <sz val="8"/>
            <color indexed="81"/>
            <rFont val="Arial"/>
            <family val="2"/>
          </rPr>
          <t>Builder’s risk and property and casualty insurance costs are allowable in the amount accrued from construction closing to permanent closing. For eligible basis purposes, DSHA will apply 50% of the insurance as expensed.  Please contact the ICPA for guidance.</t>
        </r>
      </text>
    </comment>
    <comment ref="B37" authorId="0" shapeId="0">
      <text>
        <r>
          <rPr>
            <i/>
            <sz val="8"/>
            <color indexed="81"/>
            <rFont val="Arial"/>
            <family val="2"/>
          </rPr>
          <t>Financing fees charged by lenders in connection with construction closing.</t>
        </r>
        <r>
          <rPr>
            <sz val="8"/>
            <color indexed="81"/>
            <rFont val="Tahoma"/>
            <family val="2"/>
          </rPr>
          <t xml:space="preserve">
</t>
        </r>
      </text>
    </comment>
    <comment ref="B38" authorId="0" shapeId="0">
      <text>
        <r>
          <rPr>
            <i/>
            <sz val="8"/>
            <color indexed="81"/>
            <rFont val="Arial"/>
            <family val="2"/>
          </rPr>
          <t>Financing fees charged by lenders in connection with permanent closing.</t>
        </r>
        <r>
          <rPr>
            <sz val="8"/>
            <color indexed="81"/>
            <rFont val="Tahoma"/>
            <family val="2"/>
          </rPr>
          <t xml:space="preserve">
</t>
        </r>
      </text>
    </comment>
    <comment ref="B39" authorId="0" shapeId="0">
      <text>
        <r>
          <rPr>
            <i/>
            <sz val="8"/>
            <color indexed="81"/>
            <rFont val="Arial"/>
            <family val="2"/>
          </rPr>
          <t>Amounts paid in cash or to be paid by the mortgagor for the title search, title insurance, policy, and recording fees at the time of construction and permanent closing.</t>
        </r>
        <r>
          <rPr>
            <sz val="8"/>
            <color indexed="81"/>
            <rFont val="Tahoma"/>
            <family val="2"/>
          </rPr>
          <t xml:space="preserve">
</t>
        </r>
      </text>
    </comment>
    <comment ref="B40" authorId="0" shapeId="0">
      <text>
        <r>
          <rPr>
            <i/>
            <sz val="8"/>
            <color indexed="81"/>
            <rFont val="Arial"/>
            <family val="2"/>
          </rPr>
          <t xml:space="preserve">The costs associated with the preparation of the Mortgagor=s and/or Contractor’s Certificate of Actual Costs.  The contractor shall separately certify its costs incurred in the performance of the work under the construction contract – the Owner is responsible for this cost as part of the mortgagor’s costs.  The costs associated with the annual audit and tax returns as required by any lender or syndicator or any periodical reports </t>
        </r>
        <r>
          <rPr>
            <b/>
            <i/>
            <u/>
            <sz val="8"/>
            <color indexed="81"/>
            <rFont val="Arial"/>
            <family val="2"/>
          </rPr>
          <t>during</t>
        </r>
        <r>
          <rPr>
            <b/>
            <i/>
            <sz val="8"/>
            <color indexed="81"/>
            <rFont val="Arial"/>
            <family val="2"/>
          </rPr>
          <t xml:space="preserve"> </t>
        </r>
        <r>
          <rPr>
            <i/>
            <sz val="8"/>
            <color indexed="81"/>
            <rFont val="Arial"/>
            <family val="2"/>
          </rPr>
          <t>the construction period.</t>
        </r>
        <r>
          <rPr>
            <sz val="8"/>
            <color indexed="81"/>
            <rFont val="Tahoma"/>
            <family val="2"/>
          </rPr>
          <t xml:space="preserve">
</t>
        </r>
      </text>
    </comment>
    <comment ref="B41" authorId="0" shapeId="0">
      <text>
        <r>
          <rPr>
            <i/>
            <sz val="8"/>
            <color indexed="81"/>
            <rFont val="Arial"/>
            <family val="2"/>
          </rPr>
          <t>The cost of the raw land, price must be supported by an appraisal.</t>
        </r>
        <r>
          <rPr>
            <sz val="8"/>
            <color indexed="81"/>
            <rFont val="Tahoma"/>
            <family val="2"/>
          </rPr>
          <t xml:space="preserve">
</t>
        </r>
      </text>
    </comment>
    <comment ref="B42" authorId="0" shapeId="0">
      <text>
        <r>
          <rPr>
            <i/>
            <sz val="8"/>
            <color indexed="81"/>
            <rFont val="Arial"/>
            <family val="2"/>
          </rPr>
          <t>The cost of improvements of the land which includes buildings, site improvements, roads, water/sewer, and site lighting thereon.  Price must be supported by an appraisal and approved by DSHA. For eligible basis purposes, transferred operational accounts cannot be considered part of the acquisition costs (security deposits, tax/insurance escrows, operations accounts etc). Reserves will be considered part of the acquisition costs upon transfer and must be reflected in the sales agreement price.</t>
        </r>
        <r>
          <rPr>
            <sz val="8"/>
            <color indexed="81"/>
            <rFont val="Tahoma"/>
            <family val="2"/>
          </rPr>
          <t xml:space="preserve">
</t>
        </r>
      </text>
    </comment>
    <comment ref="B43" authorId="0" shapeId="0">
      <text>
        <r>
          <rPr>
            <i/>
            <sz val="8"/>
            <color indexed="81"/>
            <rFont val="Arial"/>
            <family val="2"/>
          </rPr>
          <t>The actual cost that is required to relocate tenants including temporary storage costs. The Uniform Relocation Act is typically used for cost calculations.  
Please refer to the Cost Certification Guidelines for details.</t>
        </r>
      </text>
    </comment>
    <comment ref="B44" authorId="0" shapeId="0">
      <text>
        <r>
          <rPr>
            <i/>
            <sz val="8"/>
            <color indexed="81"/>
            <rFont val="Arial"/>
            <family val="2"/>
          </rPr>
          <t>DSHA allows up to $1,500 per unit for a relocation operating deficit reserve for operating deficits caused by off-site relocation.  This line item cannot be included in eligible basis. Any funds remaining will be applied to DSHA’s loans, if applicable, and cannot be applied to any other line items.  Funding of an approved reserve from interim income will not be considered to have caused a deficit in operations due to off-site relocation.  Additionally, interim income may not be used as collateral for any loan (other than a standard assignment of rents and leases), operating deficit guarantee, or letter of credit.</t>
        </r>
      </text>
    </comment>
    <comment ref="B45" authorId="0" shapeId="0">
      <text>
        <r>
          <rPr>
            <i/>
            <sz val="8"/>
            <color indexed="81"/>
            <rFont val="Arial"/>
            <family val="2"/>
          </rPr>
          <t xml:space="preserve">A percentage, 5% for new construction and 10% for rehabilitation based on the cost of buildings, site work, general requirements and contractor’s overhead and profit. Only one contingency is allowed for both hard and soft costs.  </t>
        </r>
        <r>
          <rPr>
            <sz val="8"/>
            <color indexed="81"/>
            <rFont val="Tahoma"/>
            <family val="2"/>
          </rPr>
          <t xml:space="preserve">
</t>
        </r>
      </text>
    </comment>
    <comment ref="B46" authorId="0" shapeId="0">
      <text>
        <r>
          <rPr>
            <i/>
            <sz val="8"/>
            <color indexed="81"/>
            <rFont val="Arial"/>
            <family val="2"/>
          </rPr>
          <t>Costs associated for legal expenses as it relates to tax-exempt bond transactions.</t>
        </r>
        <r>
          <rPr>
            <sz val="8"/>
            <color indexed="81"/>
            <rFont val="Tahoma"/>
            <family val="2"/>
          </rPr>
          <t xml:space="preserve">
</t>
        </r>
      </text>
    </comment>
    <comment ref="B47" authorId="0" shapeId="0">
      <text>
        <r>
          <rPr>
            <i/>
            <sz val="8"/>
            <color indexed="81"/>
            <rFont val="Arial"/>
            <family val="2"/>
          </rPr>
          <t>Costs associated with the issuance of tax-exempt bonds (including DSHA fees).</t>
        </r>
        <r>
          <rPr>
            <sz val="8"/>
            <color indexed="81"/>
            <rFont val="Tahoma"/>
            <family val="2"/>
          </rPr>
          <t xml:space="preserve">
</t>
        </r>
      </text>
    </comment>
    <comment ref="B48" authorId="1" shapeId="0">
      <text>
        <r>
          <rPr>
            <i/>
            <sz val="8"/>
            <color indexed="81"/>
            <rFont val="Arial"/>
            <family val="2"/>
          </rPr>
          <t>$1,250 LIHTC fee and $1,250 per funding source. Excludes HOME, NHTF, and Bond Application Fees.</t>
        </r>
      </text>
    </comment>
    <comment ref="B49" authorId="1" shapeId="0">
      <text>
        <r>
          <rPr>
            <i/>
            <sz val="8"/>
            <color indexed="81"/>
            <rFont val="Arial"/>
            <family val="2"/>
          </rPr>
          <t>$250/unit</t>
        </r>
      </text>
    </comment>
    <comment ref="B50" authorId="0" shapeId="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B51" authorId="0" shapeId="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A52" authorId="0" shapeId="0">
      <text>
        <r>
          <rPr>
            <i/>
            <sz val="8"/>
            <color indexed="81"/>
            <rFont val="Arial"/>
            <family val="2"/>
          </rPr>
          <t>Total of all Project Costs, except Non-Eligible and Non- Eligible HDF DSHA Costs</t>
        </r>
        <r>
          <rPr>
            <sz val="8"/>
            <color indexed="81"/>
            <rFont val="Tahoma"/>
            <family val="2"/>
          </rPr>
          <t xml:space="preserve">
</t>
        </r>
      </text>
    </comment>
    <comment ref="B55" authorId="0" shapeId="0">
      <text>
        <r>
          <rPr>
            <i/>
            <sz val="8"/>
            <color indexed="81"/>
            <rFont val="Arial"/>
            <family val="2"/>
          </rPr>
          <t>HOME/NHTF application fee: $1,250/source, due at application.
Bond Application Fee: $500, due at application.</t>
        </r>
      </text>
    </comment>
    <comment ref="B56" authorId="0" shapeId="0">
      <text>
        <r>
          <rPr>
            <i/>
            <sz val="8"/>
            <color indexed="81"/>
            <rFont val="Arial"/>
            <family val="2"/>
          </rPr>
          <t>An escrow funded with cash for a working capital escrow</t>
        </r>
        <r>
          <rPr>
            <sz val="8"/>
            <color indexed="81"/>
            <rFont val="Tahoma"/>
            <family val="2"/>
          </rPr>
          <t xml:space="preserve">
</t>
        </r>
      </text>
    </comment>
    <comment ref="B57" authorId="0" shapeId="0">
      <text>
        <r>
          <rPr>
            <i/>
            <sz val="8"/>
            <color indexed="81"/>
            <rFont val="Arial"/>
            <family val="2"/>
          </rPr>
          <t xml:space="preserve">DSHA charges a monitoring fee on Tax Credit eligible units for performing compliance monitoring for the IRS.  DSHA will charge $600 per LIHTC unit.  This fee must be paid prior to receiving an allocation of Tax Credits at the issuance of IRS Form 8609 or the Carryover Agreement, whichever is issued first. </t>
        </r>
        <r>
          <rPr>
            <sz val="8"/>
            <color indexed="81"/>
            <rFont val="Tahoma"/>
            <family val="2"/>
          </rPr>
          <t xml:space="preserve">
</t>
        </r>
      </text>
    </comment>
    <comment ref="B58" authorId="0" shapeId="0">
      <text>
        <r>
          <rPr>
            <i/>
            <sz val="8"/>
            <color indexed="81"/>
            <rFont val="Arial"/>
            <family val="2"/>
          </rPr>
          <t>DSHA charges an allocation fee upon reservation of Tax Credits, including Volume Cap Credits.  1.5% of the carryover allocation amount x ten (10) years is required.</t>
        </r>
        <r>
          <rPr>
            <sz val="8"/>
            <color indexed="81"/>
            <rFont val="Tahoma"/>
            <family val="2"/>
          </rPr>
          <t xml:space="preserve">
</t>
        </r>
      </text>
    </comment>
    <comment ref="B59" authorId="0" shapeId="0">
      <text>
        <r>
          <rPr>
            <i/>
            <sz val="8"/>
            <color indexed="81"/>
            <rFont val="Arial"/>
            <family val="2"/>
          </rPr>
          <t>Reserve required by investors or lenders and typically is six months of operating expenses, including debt service and reserve for replacement payments.  For acquisition/rehabilatation developments, the operating reserve must be funded at construction closing.  This fund is typically paid from equity or transferred reserves.  The term of the reserve is in accordance with the investor’s partnership terms or lender requirements.</t>
        </r>
        <r>
          <rPr>
            <sz val="8"/>
            <color indexed="81"/>
            <rFont val="Tahoma"/>
            <family val="2"/>
          </rPr>
          <t xml:space="preserve">
</t>
        </r>
      </text>
    </comment>
    <comment ref="B60" authorId="1" shapeId="0">
      <text>
        <r>
          <rPr>
            <i/>
            <sz val="8"/>
            <color indexed="81"/>
            <rFont val="Arial"/>
            <family val="2"/>
          </rPr>
          <t>Reserve of $1,500/unit must be established by conversion.</t>
        </r>
      </text>
    </comment>
    <comment ref="B61" authorId="1" shapeId="0">
      <text>
        <r>
          <rPr>
            <i/>
            <sz val="8"/>
            <color indexed="81"/>
            <rFont val="Arial"/>
            <family val="2"/>
          </rPr>
          <t>All projects utilitzing carpet must establish an additional replacement reserve of $150 per unit (total replacement reserve is $1,650 per unit) by conversion..</t>
        </r>
      </text>
    </comment>
    <comment ref="B62" authorId="0" shapeId="0">
      <text>
        <r>
          <rPr>
            <i/>
            <sz val="8"/>
            <color indexed="81"/>
            <rFont val="Arial"/>
            <family val="2"/>
          </rPr>
          <t xml:space="preserve">A reserve that is usually required by the Syndicator for anticipated non-renewal of the subsidy contract.  This reserve </t>
        </r>
        <r>
          <rPr>
            <b/>
            <i/>
            <sz val="8"/>
            <color indexed="81"/>
            <rFont val="Arial"/>
            <family val="2"/>
          </rPr>
          <t>is not an eligible basis cost and cannot be paid from DSHA funds.</t>
        </r>
        <r>
          <rPr>
            <i/>
            <sz val="8"/>
            <color indexed="81"/>
            <rFont val="Arial"/>
            <family val="2"/>
          </rPr>
          <t xml:space="preserve">  Typically it is funded from interim income or equity.  The term of the reserve is in accordance with the investor’s partnership or lender requirements. At the end of the transition term, funds are returned to the development.</t>
        </r>
        <r>
          <rPr>
            <sz val="8"/>
            <color indexed="81"/>
            <rFont val="Tahoma"/>
            <family val="2"/>
          </rPr>
          <t xml:space="preserve">
</t>
        </r>
      </text>
    </comment>
    <comment ref="B63" authorId="0" shapeId="0">
      <text>
        <r>
          <rPr>
            <i/>
            <sz val="8"/>
            <color indexed="81"/>
            <rFont val="Arial"/>
            <family val="2"/>
          </rPr>
          <t>Legal fees associated with Syndicator</t>
        </r>
        <r>
          <rPr>
            <sz val="8"/>
            <color indexed="81"/>
            <rFont val="Tahoma"/>
            <family val="2"/>
          </rPr>
          <t xml:space="preserve">
</t>
        </r>
      </text>
    </comment>
    <comment ref="B64" authorId="0" shapeId="0">
      <text>
        <r>
          <rPr>
            <i/>
            <sz val="8"/>
            <color indexed="81"/>
            <rFont val="Arial"/>
            <family val="2"/>
          </rPr>
          <t>Accounting fees associated with the Syndicator</t>
        </r>
      </text>
    </comment>
    <comment ref="B65" authorId="0" shapeId="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 ref="B66" authorId="0" shapeId="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List>
</comments>
</file>

<file path=xl/comments2.xml><?xml version="1.0" encoding="utf-8"?>
<comments xmlns="http://schemas.openxmlformats.org/spreadsheetml/2006/main">
  <authors>
    <author>Stephanie Griffin</author>
    <author>Penny</author>
  </authors>
  <commentList>
    <comment ref="I10" authorId="0" shapeId="0">
      <text>
        <r>
          <rPr>
            <i/>
            <sz val="8"/>
            <color indexed="81"/>
            <rFont val="Arial"/>
            <family val="2"/>
          </rPr>
          <t>mm/dd/yyyy</t>
        </r>
      </text>
    </comment>
    <comment ref="K10" authorId="0" shapeId="0">
      <text>
        <r>
          <rPr>
            <i/>
            <sz val="8"/>
            <color indexed="81"/>
            <rFont val="Arial"/>
            <family val="2"/>
          </rPr>
          <t>mm/dd/yyyy</t>
        </r>
      </text>
    </comment>
    <comment ref="I15" authorId="1" shapeId="0">
      <text>
        <r>
          <rPr>
            <sz val="8"/>
            <color indexed="81"/>
            <rFont val="Arial"/>
            <family val="2"/>
          </rPr>
          <t>Previous Draw Requests plus Current Draw Request</t>
        </r>
      </text>
    </comment>
    <comment ref="J15" authorId="1" shapeId="0">
      <text>
        <r>
          <rPr>
            <sz val="8"/>
            <color indexed="81"/>
            <rFont val="Arial"/>
            <family val="2"/>
          </rPr>
          <t xml:space="preserve">Percentage derived by dividing Total Requests to Date by Budgeted Cost.  </t>
        </r>
        <r>
          <rPr>
            <i/>
            <sz val="8"/>
            <color indexed="81"/>
            <rFont val="Tahoma"/>
            <family val="2"/>
          </rPr>
          <t xml:space="preserve">
</t>
        </r>
      </text>
    </comment>
    <comment ref="K15" authorId="1" shapeId="0">
      <text>
        <r>
          <rPr>
            <sz val="8"/>
            <color indexed="81"/>
            <rFont val="Tahoma"/>
            <family val="2"/>
          </rPr>
          <t xml:space="preserve">Budgeted costs minus Total Requests to date.
</t>
        </r>
      </text>
    </comment>
    <comment ref="B18" authorId="1" shapeId="0">
      <text>
        <r>
          <rPr>
            <i/>
            <sz val="8"/>
            <color indexed="81"/>
            <rFont val="Arial"/>
            <family val="2"/>
          </rPr>
          <t xml:space="preserve">Constitutes the developer's compensation for services rendered exclusively in connection with coordinating and overseeing the construction and completion of the development.  No portion of the developer's fee may compensate the general partner to render any other services including, but not limited to, services in connection with the organization or syndication of the mortgagor.  
</t>
        </r>
        <r>
          <rPr>
            <b/>
            <i/>
            <sz val="8"/>
            <color indexed="81"/>
            <rFont val="Arial"/>
            <family val="2"/>
          </rPr>
          <t>Please refer to DSHA's Cost Certification Guide for details.</t>
        </r>
        <r>
          <rPr>
            <sz val="8"/>
            <color indexed="81"/>
            <rFont val="Tahoma"/>
            <family val="2"/>
          </rPr>
          <t xml:space="preserve">
</t>
        </r>
      </text>
    </comment>
    <comment ref="B19" authorId="1" shapeId="0">
      <text>
        <r>
          <rPr>
            <i/>
            <sz val="8"/>
            <color indexed="81"/>
            <rFont val="Arial"/>
            <family val="2"/>
          </rPr>
          <t xml:space="preserve">Payment and performance bond fees are calculated on the combined cost of buildings, sitework, general requirements and contractor's overhead and profit.  Payment bond must stay in place for at least one year after substantial completion, and performance bond stays in place at least two years after substantial completion.  The bond typically costs 1-2% of the construction costs.  Other bonds required from the owner by state or municipal agencies in connection with the project may be eligible.
DSHA requires a minimum surety rating of “A-” VIII or better by AM Best Co. in Best’s Rating Guide; unless another construction lender requires a greater rating.
</t>
        </r>
        <r>
          <rPr>
            <sz val="8"/>
            <color indexed="81"/>
            <rFont val="Tahoma"/>
            <family val="2"/>
          </rPr>
          <t xml:space="preserve">
</t>
        </r>
      </text>
    </comment>
    <comment ref="B20" authorId="1" shapeId="0">
      <text>
        <r>
          <rPr>
            <i/>
            <sz val="8"/>
            <color indexed="81"/>
            <rFont val="Arial"/>
            <family val="2"/>
          </rPr>
          <t>Costs associated with the Architect’s fees for design, plans and specifications by the architect of record.  No portion of the fees paid to any affiliated or identity of interest companies or in stock may be considered part of the allowable costs; however, such a transaction must be disclosed.</t>
        </r>
        <r>
          <rPr>
            <sz val="8"/>
            <color indexed="81"/>
            <rFont val="Tahoma"/>
            <family val="2"/>
          </rPr>
          <t xml:space="preserve">
</t>
        </r>
      </text>
    </comment>
    <comment ref="B21" authorId="1" shapeId="0">
      <text>
        <r>
          <rPr>
            <i/>
            <sz val="8"/>
            <color indexed="81"/>
            <rFont val="Arial"/>
            <family val="2"/>
          </rPr>
          <t>Costs associated with the architect’s administration of the construction work and sub-consultants.  No portion of the fees paid to any affiliated or identity of interest companies or in stock may be considered part of the allowable costs; however, such a transaction must be disclosed.</t>
        </r>
        <r>
          <rPr>
            <sz val="8"/>
            <color indexed="81"/>
            <rFont val="Tahoma"/>
            <family val="2"/>
          </rPr>
          <t xml:space="preserve">
</t>
        </r>
      </text>
    </comment>
    <comment ref="B22" authorId="1" shapeId="0">
      <text>
        <r>
          <rPr>
            <i/>
            <sz val="8"/>
            <color indexed="81"/>
            <rFont val="Arial"/>
            <family val="2"/>
          </rPr>
          <t>Costs associated for initial and final surveys (ALTA), site layout, subdivision design, actual soil borings and reports, environmental assessments or site reports, environmental audits, lead/asbestos or environmental testing, and flood plain and wetland delineation reports.  Costs associated with engineer/sub-consultants to include mechanical, electrical, structural, civil engineers, environmental, etc.</t>
        </r>
        <r>
          <rPr>
            <sz val="8"/>
            <color indexed="81"/>
            <rFont val="Tahoma"/>
            <family val="2"/>
          </rPr>
          <t xml:space="preserve">
</t>
        </r>
      </text>
    </comment>
    <comment ref="B23" authorId="1" shapeId="0">
      <text>
        <r>
          <rPr>
            <i/>
            <sz val="8"/>
            <color indexed="81"/>
            <rFont val="Arial"/>
            <family val="2"/>
          </rPr>
          <t>Legal expenses are generally those incurred for construction closing, tax advice and set up fees only during organization of the ownership entity, and the preparation of the legal documents and representation for and during organization of the ownership entity.  Syndication fees are not financeable but may be paid from gross equity.  Initial deposits to open the owner’s banking account, courier fees, postage costs, and copy fees directly related to the project (at cost) of the owner only.</t>
        </r>
        <r>
          <rPr>
            <sz val="8"/>
            <color indexed="81"/>
            <rFont val="Tahoma"/>
            <family val="2"/>
          </rPr>
          <t xml:space="preserve">
</t>
        </r>
      </text>
    </comment>
    <comment ref="B24" authorId="1" shapeId="0">
      <text>
        <r>
          <rPr>
            <i/>
            <sz val="8"/>
            <color indexed="81"/>
            <rFont val="Arial"/>
            <family val="2"/>
          </rPr>
          <t>Legal expenses are generally those incurred for permanent closings, tax advice, preparation/review of the legal documents and representation for and during organization of the ownership entity.  Courier fees, postage costs, and copy fees directly related to the project (at cost) of the owner only.</t>
        </r>
        <r>
          <rPr>
            <sz val="8"/>
            <color indexed="81"/>
            <rFont val="Tahoma"/>
            <family val="2"/>
          </rPr>
          <t xml:space="preserve">
</t>
        </r>
      </text>
    </comment>
    <comment ref="B25" authorId="1" shapeId="0">
      <text>
        <r>
          <rPr>
            <i/>
            <sz val="8"/>
            <color indexed="81"/>
            <rFont val="Arial"/>
            <family val="2"/>
          </rPr>
          <t>Costs associated with the capital needs assessment, market study, and appraisal for land and the project.  Only one physical or capital needs assessment or energy audit will be eligible as a project expense but an update may be an allowable cost. Appraisals are typically ordered by banks participating in the financing and must meet specific banking requirements and DSHA approval.  Market studies must comply with DSHA's requirements.  Generally, only one appraisal or market study will be eligible as a project expense but an update may be an allowable cost.</t>
        </r>
        <r>
          <rPr>
            <sz val="8"/>
            <color indexed="81"/>
            <rFont val="Tahoma"/>
            <family val="2"/>
          </rPr>
          <t xml:space="preserve">
</t>
        </r>
      </text>
    </comment>
    <comment ref="B26" authorId="1" shapeId="0">
      <text>
        <r>
          <rPr>
            <i/>
            <sz val="8"/>
            <color indexed="81"/>
            <rFont val="Arial"/>
            <family val="2"/>
          </rPr>
          <t>Costs associated with the third party consultant (where the cost was not included in the architect’s fees) to perform the Phase I Environmental Site Assessment, which shall be prepared in accordance with ASTM E-1527-05, and/or Phase I Audit for properties with existing buildings in accordance with both State and Federal Regulations, and the energy audit.</t>
        </r>
        <r>
          <rPr>
            <sz val="8"/>
            <color indexed="81"/>
            <rFont val="Tahoma"/>
            <family val="2"/>
          </rPr>
          <t xml:space="preserve">
</t>
        </r>
      </text>
    </comment>
    <comment ref="B27" authorId="1" shapeId="0">
      <text>
        <r>
          <rPr>
            <i/>
            <sz val="8"/>
            <color indexed="81"/>
            <rFont val="Arial"/>
            <family val="2"/>
          </rPr>
          <t xml:space="preserve">Fees for Fire Marshal review, if any, building permits, utility tap, certificate of occupancy, municipal plans/review/inspection and </t>
        </r>
        <r>
          <rPr>
            <b/>
            <i/>
            <u/>
            <sz val="8"/>
            <color indexed="81"/>
            <rFont val="Arial"/>
            <family val="2"/>
          </rPr>
          <t>impact fees</t>
        </r>
        <r>
          <rPr>
            <i/>
            <sz val="8"/>
            <color indexed="81"/>
            <rFont val="Arial"/>
            <family val="2"/>
          </rPr>
          <t>.  State Fire Marshal review fees are typically waived with letter approval from DSHA.</t>
        </r>
        <r>
          <rPr>
            <sz val="8"/>
            <color indexed="81"/>
            <rFont val="Tahoma"/>
            <family val="2"/>
          </rPr>
          <t xml:space="preserve">
</t>
        </r>
      </text>
    </comment>
    <comment ref="B28" authorId="1" shapeId="0">
      <text>
        <r>
          <rPr>
            <i/>
            <sz val="8"/>
            <color indexed="81"/>
            <rFont val="Arial"/>
            <family val="2"/>
          </rPr>
          <t>The fees associated with all letters of credit required under DSHA loan documents.  The working capital LOC total amount is based on 2.5% of the combined construction mortgages (excluding rolled debt) at construction closing. The working capital LOC or escrow will be released at permanent closing or soon after assuming there are no outstanding financial concerns.  The LOC is to be provided by the developer, sponsor, general partner, and/or other entity approved by DSHA.  This amount cannot be financed by any lending, equity, or grant sources involved in the Development, nor may any portion of the Development be used as security for the working capital LOC or any other LOC issued in connection with the Development.  The LOC fee should be paid entirely by construction funds and should be paid up front for the full term.  Operational funds cannot be used to pay any portion of the LOC fees.</t>
        </r>
        <r>
          <rPr>
            <sz val="8"/>
            <color indexed="81"/>
            <rFont val="Tahoma"/>
            <family val="2"/>
          </rPr>
          <t xml:space="preserve">
</t>
        </r>
      </text>
    </comment>
    <comment ref="B29" authorId="1" shapeId="0">
      <text>
        <r>
          <rPr>
            <i/>
            <sz val="8"/>
            <color indexed="81"/>
            <rFont val="Arial"/>
            <family val="2"/>
          </rPr>
          <t>Amounts paid to an inspection agency, usually required by the lenders or syndicator.</t>
        </r>
        <r>
          <rPr>
            <sz val="8"/>
            <color indexed="81"/>
            <rFont val="Tahoma"/>
            <family val="2"/>
          </rPr>
          <t xml:space="preserve">
</t>
        </r>
      </text>
    </comment>
    <comment ref="B30" authorId="0" shapeId="0">
      <text>
        <r>
          <rPr>
            <i/>
            <sz val="8"/>
            <color indexed="81"/>
            <rFont val="Arial"/>
            <family val="2"/>
          </rPr>
          <t xml:space="preserve">Marketing costs include advertising, temporary office rental expenses, office supplies and other marketing costs such as brochures, business cards, temporary signs, and flyers. </t>
        </r>
      </text>
    </comment>
    <comment ref="B31" authorId="1" shapeId="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costs (office supplies, salaries, travel expenses, etc.) are allowed.</t>
        </r>
        <r>
          <rPr>
            <sz val="8"/>
            <color indexed="81"/>
            <rFont val="Tahoma"/>
            <family val="2"/>
          </rPr>
          <t xml:space="preserve">
</t>
        </r>
      </text>
    </comment>
    <comment ref="B32" authorId="1" shapeId="0">
      <text>
        <r>
          <rPr>
            <i/>
            <sz val="8"/>
            <color indexed="81"/>
            <rFont val="Arial"/>
            <family val="2"/>
          </rPr>
          <t>Furnishings for management office, and/or community room, office equipment and computer software/hardware.</t>
        </r>
        <r>
          <rPr>
            <sz val="8"/>
            <color indexed="81"/>
            <rFont val="Tahoma"/>
            <family val="2"/>
          </rPr>
          <t xml:space="preserve">
</t>
        </r>
      </text>
    </comment>
    <comment ref="B33" authorId="1" shapeId="0">
      <text>
        <r>
          <rPr>
            <i/>
            <sz val="8"/>
            <color indexed="81"/>
            <rFont val="Arial"/>
            <family val="2"/>
          </rPr>
          <t>Interest is allowable in the amount paid on all construction mortgage loans, from the date of initial closing until permanent loan closing.  For eligible basis purposes, DSHA will apply 50% of the interest as expensed.  Please contact the auditor for guidance.</t>
        </r>
        <r>
          <rPr>
            <sz val="8"/>
            <color indexed="81"/>
            <rFont val="Tahoma"/>
            <family val="2"/>
          </rPr>
          <t xml:space="preserve">
</t>
        </r>
      </text>
    </comment>
    <comment ref="B34" authorId="1" shapeId="0">
      <text>
        <r>
          <rPr>
            <i/>
            <sz val="8"/>
            <color indexed="81"/>
            <rFont val="Arial"/>
            <family val="2"/>
          </rPr>
          <t>The allowable amount for real estate taxes during the period of the construction loan and any state/county/city transfer tax.    For eligible basis purposes, DSHA will apply 50% of the interest as expensed.  Please contact the auditor for guidance.</t>
        </r>
        <r>
          <rPr>
            <sz val="8"/>
            <color indexed="81"/>
            <rFont val="Tahoma"/>
            <family val="2"/>
          </rPr>
          <t xml:space="preserve">
</t>
        </r>
      </text>
    </comment>
    <comment ref="B35" authorId="1" shapeId="0">
      <text>
        <r>
          <rPr>
            <i/>
            <sz val="8"/>
            <color indexed="81"/>
            <rFont val="Arial"/>
            <family val="2"/>
          </rPr>
          <t>Tax is required on all properties with construction activity taking place within one year of acquisition.  The tax is calculated based on 1% of construction costs exceeding $10,000 and is paid prior to issuance of a building permit.  For rehabilitated properties, alterations, or additions to existing buildings, the tax applies only if the cost of the rehab exceeds 50% of the value of the property on which the construction is to occur.</t>
        </r>
        <r>
          <rPr>
            <sz val="8"/>
            <color indexed="81"/>
            <rFont val="Tahoma"/>
            <family val="2"/>
          </rPr>
          <t xml:space="preserve">
</t>
        </r>
      </text>
    </comment>
    <comment ref="B36" authorId="1" shapeId="0">
      <text>
        <r>
          <rPr>
            <i/>
            <sz val="8"/>
            <color indexed="81"/>
            <rFont val="Arial"/>
            <family val="2"/>
          </rPr>
          <t>Builder’s risk and property and casualty insurance costs are allowable in the amount accrued from construction closing to permanent closing. For eligible basis purposes, DSHA will apply 50% of the insurance as expensed.  Please contact the ICPA for guidance.</t>
        </r>
        <r>
          <rPr>
            <sz val="8"/>
            <color indexed="81"/>
            <rFont val="Tahoma"/>
            <family val="2"/>
          </rPr>
          <t xml:space="preserve">
</t>
        </r>
      </text>
    </comment>
    <comment ref="B37" authorId="1" shapeId="0">
      <text>
        <r>
          <rPr>
            <i/>
            <sz val="8"/>
            <color indexed="81"/>
            <rFont val="Arial"/>
            <family val="2"/>
          </rPr>
          <t>Financing fees charged by lenders in connection with construction closing.</t>
        </r>
        <r>
          <rPr>
            <sz val="8"/>
            <color indexed="81"/>
            <rFont val="Tahoma"/>
            <family val="2"/>
          </rPr>
          <t xml:space="preserve">
</t>
        </r>
      </text>
    </comment>
    <comment ref="B38" authorId="1" shapeId="0">
      <text>
        <r>
          <rPr>
            <i/>
            <sz val="8"/>
            <color indexed="81"/>
            <rFont val="Arial"/>
            <family val="2"/>
          </rPr>
          <t>Financing fees charged by lenders in connection with permanent closing.</t>
        </r>
        <r>
          <rPr>
            <sz val="8"/>
            <color indexed="81"/>
            <rFont val="Tahoma"/>
            <family val="2"/>
          </rPr>
          <t xml:space="preserve">
</t>
        </r>
      </text>
    </comment>
    <comment ref="B39" authorId="1" shapeId="0">
      <text>
        <r>
          <rPr>
            <i/>
            <sz val="8"/>
            <color indexed="81"/>
            <rFont val="Arial"/>
            <family val="2"/>
          </rPr>
          <t>Amounts paid in cash or to be paid by the mortgagor for the title search, title insurance, policy, and recording fees at the time of construction and permanent closing.</t>
        </r>
        <r>
          <rPr>
            <sz val="8"/>
            <color indexed="81"/>
            <rFont val="Tahoma"/>
            <family val="2"/>
          </rPr>
          <t xml:space="preserve">
</t>
        </r>
      </text>
    </comment>
    <comment ref="B40" authorId="1" shapeId="0">
      <text>
        <r>
          <rPr>
            <i/>
            <sz val="8"/>
            <color indexed="81"/>
            <rFont val="Arial"/>
            <family val="2"/>
          </rPr>
          <t xml:space="preserve">The costs associated with the preparation of the Mortgagor=s and/or Contractor’s Certificate of Actual Costs.  The contractor shall separately certify its costs incurred in the performance of the work under the construction contract – the Owner is responsible for this cost as part of the mortgagor’s costs.  The costs associated with the annual audit and tax returns as required by any lender or syndicator or any periodical reports </t>
        </r>
        <r>
          <rPr>
            <b/>
            <i/>
            <u/>
            <sz val="8"/>
            <color indexed="81"/>
            <rFont val="Arial"/>
            <family val="2"/>
          </rPr>
          <t>during</t>
        </r>
        <r>
          <rPr>
            <b/>
            <i/>
            <sz val="8"/>
            <color indexed="81"/>
            <rFont val="Arial"/>
            <family val="2"/>
          </rPr>
          <t xml:space="preserve"> </t>
        </r>
        <r>
          <rPr>
            <i/>
            <sz val="8"/>
            <color indexed="81"/>
            <rFont val="Arial"/>
            <family val="2"/>
          </rPr>
          <t>the construction period.</t>
        </r>
        <r>
          <rPr>
            <sz val="8"/>
            <color indexed="81"/>
            <rFont val="Tahoma"/>
            <family val="2"/>
          </rPr>
          <t xml:space="preserve">
</t>
        </r>
      </text>
    </comment>
    <comment ref="B41" authorId="1" shapeId="0">
      <text>
        <r>
          <rPr>
            <i/>
            <sz val="8"/>
            <color indexed="81"/>
            <rFont val="Arial"/>
            <family val="2"/>
          </rPr>
          <t>The cost of the raw land, price must be supported by an appraisal.</t>
        </r>
        <r>
          <rPr>
            <sz val="8"/>
            <color indexed="81"/>
            <rFont val="Tahoma"/>
            <family val="2"/>
          </rPr>
          <t xml:space="preserve">
</t>
        </r>
      </text>
    </comment>
    <comment ref="B42" authorId="1" shapeId="0">
      <text>
        <r>
          <rPr>
            <i/>
            <sz val="8"/>
            <color indexed="81"/>
            <rFont val="Arial"/>
            <family val="2"/>
          </rPr>
          <t>The cost of improvements of the land which includes buildings, site improvements, roads, water/sewer, and site lighting thereon.  Price must be supported by an appraisal and approved by DSHA. For eligible basis purposes, transferred operational accounts cannot be considered part of the acquisition costs (security deposits, tax/insurance escrows, operations accounts etc). Reserves will be considered part of the acquisition costs upon transfer and must be reflected in the sales agreement price.</t>
        </r>
        <r>
          <rPr>
            <sz val="8"/>
            <color indexed="81"/>
            <rFont val="Tahoma"/>
            <family val="2"/>
          </rPr>
          <t xml:space="preserve">
</t>
        </r>
      </text>
    </comment>
    <comment ref="B43" authorId="1" shapeId="0">
      <text>
        <r>
          <rPr>
            <i/>
            <sz val="8"/>
            <color indexed="81"/>
            <rFont val="Arial"/>
            <family val="2"/>
          </rPr>
          <t>The actual cost that is required to relocate tenants including temporary storage costs. The Uniform Relocation Act is typically used for cost calculations.  
Please refer to the Cost Certification Guidelines for details.</t>
        </r>
      </text>
    </comment>
    <comment ref="B44" authorId="1" shapeId="0">
      <text>
        <r>
          <rPr>
            <i/>
            <sz val="8"/>
            <color indexed="81"/>
            <rFont val="Arial"/>
            <family val="2"/>
          </rPr>
          <t>DSHA allows up to $1,500 per unit for a relocation operating deficit reserve for operating deficits caused by off-site relocation.  This line item cannot be included in eligible basis. Any funds remaining will be applied to DSHA’s loans, if applicable, and cannot be applied to any other line items.  Funding of an approved reserve from interim income will not be considered to have caused a deficit in operations due to off-site relocation.  Additionally, interim income may not be used as collateral for any loan (other than a standard assignment of rents and leases), operating deficit guarantee, or letter of credit.</t>
        </r>
      </text>
    </comment>
    <comment ref="B45" authorId="1" shapeId="0">
      <text>
        <r>
          <rPr>
            <i/>
            <sz val="8"/>
            <color indexed="81"/>
            <rFont val="Arial"/>
            <family val="2"/>
          </rPr>
          <t xml:space="preserve">A percentage, 5% for new construction and 10% for rehabilitation based on the cost of buildings, site work, general requirements and contractor’s overhead and profit. Only one contingency is allowed for both hard and soft costs. Balance of contingency must be exhausted prior to approval of funds to pay for construction interest or any other construction expense from the development’s operations account. See DSHA Cost Certification Guide for more information.  </t>
        </r>
        <r>
          <rPr>
            <sz val="8"/>
            <color indexed="81"/>
            <rFont val="Tahoma"/>
            <family val="2"/>
          </rPr>
          <t xml:space="preserve">
</t>
        </r>
      </text>
    </comment>
    <comment ref="B46" authorId="1" shapeId="0">
      <text>
        <r>
          <rPr>
            <i/>
            <sz val="8"/>
            <color indexed="81"/>
            <rFont val="Arial"/>
            <family val="2"/>
          </rPr>
          <t>Costs associated for legal expenses as it relates to tax-exempt bond transactions.</t>
        </r>
        <r>
          <rPr>
            <sz val="8"/>
            <color indexed="81"/>
            <rFont val="Tahoma"/>
            <family val="2"/>
          </rPr>
          <t xml:space="preserve">
</t>
        </r>
      </text>
    </comment>
    <comment ref="B47" authorId="1" shapeId="0">
      <text>
        <r>
          <rPr>
            <i/>
            <sz val="8"/>
            <color indexed="81"/>
            <rFont val="Arial"/>
            <family val="2"/>
          </rPr>
          <t>Costs associated with the issuance of tax-exempt bonds (including DSHA fees).</t>
        </r>
        <r>
          <rPr>
            <sz val="8"/>
            <color indexed="81"/>
            <rFont val="Tahoma"/>
            <family val="2"/>
          </rPr>
          <t xml:space="preserve">
</t>
        </r>
      </text>
    </comment>
    <comment ref="B48" authorId="0" shapeId="0">
      <text>
        <r>
          <rPr>
            <i/>
            <sz val="8"/>
            <color indexed="81"/>
            <rFont val="Arial"/>
            <family val="2"/>
          </rPr>
          <t>$1,250 LIHTC fee and $1,250 per funding source. Excludes HOME.</t>
        </r>
      </text>
    </comment>
    <comment ref="B49" authorId="0" shapeId="0">
      <text>
        <r>
          <rPr>
            <i/>
            <sz val="8"/>
            <color indexed="81"/>
            <rFont val="Arial"/>
            <family val="2"/>
          </rPr>
          <t>$250/unit</t>
        </r>
      </text>
    </comment>
    <comment ref="B50" authorId="1" shapeId="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B51" authorId="1" shapeId="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B55" authorId="1" shapeId="0">
      <text>
        <r>
          <rPr>
            <i/>
            <sz val="8"/>
            <color indexed="81"/>
            <rFont val="Arial"/>
            <family val="2"/>
          </rPr>
          <t>DSHA HOME/NHTF Application Fees - $1,250/source, due at application.</t>
        </r>
      </text>
    </comment>
    <comment ref="B56" authorId="1" shapeId="0">
      <text>
        <r>
          <rPr>
            <i/>
            <sz val="8"/>
            <color indexed="81"/>
            <rFont val="Arial"/>
            <family val="2"/>
          </rPr>
          <t>An escrow funded with cash for a working capital escrow</t>
        </r>
        <r>
          <rPr>
            <sz val="8"/>
            <color indexed="81"/>
            <rFont val="Tahoma"/>
            <family val="2"/>
          </rPr>
          <t xml:space="preserve">
</t>
        </r>
      </text>
    </comment>
    <comment ref="B57" authorId="1" shapeId="0">
      <text>
        <r>
          <rPr>
            <i/>
            <sz val="8"/>
            <color indexed="81"/>
            <rFont val="Arial"/>
            <family val="2"/>
          </rPr>
          <t xml:space="preserve">DSHA charges a monitoring fee on Tax Credit eligible units for performing compliance monitoring for the IRS.  DSHA will charge $600 per LIHTC unit.  This fee must be paid prior to receiving an allocation of Tax Credits at the issuance of IRS Form 8609 or the Carryover Agreement, whichever is issued first. </t>
        </r>
        <r>
          <rPr>
            <sz val="8"/>
            <color indexed="81"/>
            <rFont val="Tahoma"/>
            <family val="2"/>
          </rPr>
          <t xml:space="preserve">
</t>
        </r>
      </text>
    </comment>
    <comment ref="B58" authorId="1" shapeId="0">
      <text>
        <r>
          <rPr>
            <i/>
            <sz val="8"/>
            <color indexed="81"/>
            <rFont val="Arial"/>
            <family val="2"/>
          </rPr>
          <t>DSHA charges an allocation fee upon reservation of Tax Credits, including Volume Cap Credits.  1.5% of the carryover allocation amount x ten (10) years is required.</t>
        </r>
        <r>
          <rPr>
            <sz val="8"/>
            <color indexed="81"/>
            <rFont val="Tahoma"/>
            <family val="2"/>
          </rPr>
          <t xml:space="preserve">
</t>
        </r>
      </text>
    </comment>
    <comment ref="B59" authorId="1" shapeId="0">
      <text>
        <r>
          <rPr>
            <i/>
            <sz val="8"/>
            <color indexed="81"/>
            <rFont val="Arial"/>
            <family val="2"/>
          </rPr>
          <t>Reserve required by investors or lenders and typically is six months of operating expenses, including debt service and reserve for replacement payments.  For acquisition/rehabilatation developments, the operating reserve must be funded at construction closing.  This fund is typically paid from equity or transferred reserves.  The term of the reserve is in accordance with the investor’s partnership terms or lender requirements.</t>
        </r>
        <r>
          <rPr>
            <sz val="8"/>
            <color indexed="81"/>
            <rFont val="Tahoma"/>
            <family val="2"/>
          </rPr>
          <t xml:space="preserve">
</t>
        </r>
      </text>
    </comment>
    <comment ref="B60" authorId="0" shapeId="0">
      <text>
        <r>
          <rPr>
            <i/>
            <sz val="8"/>
            <color indexed="81"/>
            <rFont val="Arial"/>
            <family val="2"/>
          </rPr>
          <t>Reserve of $1,500/unit must be established by conversion.</t>
        </r>
      </text>
    </comment>
    <comment ref="B61" authorId="0" shapeId="0">
      <text>
        <r>
          <rPr>
            <i/>
            <sz val="8"/>
            <color indexed="81"/>
            <rFont val="Arial"/>
            <family val="2"/>
          </rPr>
          <t>All projects utilitzing carpet must establish an additional replacement reserve of $150 per unit (total replacement reserve is $1,650 per unit) by conversion.</t>
        </r>
      </text>
    </comment>
    <comment ref="B62" authorId="1" shapeId="0">
      <text>
        <r>
          <rPr>
            <i/>
            <sz val="8"/>
            <color indexed="81"/>
            <rFont val="Arial"/>
            <family val="2"/>
          </rPr>
          <t xml:space="preserve">A reserve that is usually required by the Syndicator for anticipated non-renewal of the subsidy contract.  This reserve </t>
        </r>
        <r>
          <rPr>
            <b/>
            <i/>
            <sz val="8"/>
            <color indexed="81"/>
            <rFont val="Arial"/>
            <family val="2"/>
          </rPr>
          <t>is not an eligible basis cost and cannot be paid from DSHA funds.</t>
        </r>
        <r>
          <rPr>
            <i/>
            <sz val="8"/>
            <color indexed="81"/>
            <rFont val="Arial"/>
            <family val="2"/>
          </rPr>
          <t xml:space="preserve">  Typically it is funded from interim income or equity.  The term of the reserve is in accordance with the investor’s partnership or lender requirements. At the end of the transition term, funds are returned to the development.</t>
        </r>
        <r>
          <rPr>
            <sz val="8"/>
            <color indexed="81"/>
            <rFont val="Tahoma"/>
            <family val="2"/>
          </rPr>
          <t xml:space="preserve">
</t>
        </r>
      </text>
    </comment>
    <comment ref="B63" authorId="1" shapeId="0">
      <text>
        <r>
          <rPr>
            <i/>
            <sz val="8"/>
            <color indexed="81"/>
            <rFont val="Arial"/>
            <family val="2"/>
          </rPr>
          <t>Legal fees associated with Syndicator</t>
        </r>
        <r>
          <rPr>
            <sz val="8"/>
            <color indexed="81"/>
            <rFont val="Tahoma"/>
            <family val="2"/>
          </rPr>
          <t xml:space="preserve">
</t>
        </r>
      </text>
    </comment>
    <comment ref="B64" authorId="1" shapeId="0">
      <text>
        <r>
          <rPr>
            <i/>
            <sz val="8"/>
            <color indexed="81"/>
            <rFont val="Arial"/>
            <family val="2"/>
          </rPr>
          <t>Accounting fees associated with the Syndicator</t>
        </r>
      </text>
    </comment>
    <comment ref="B65" authorId="1" shapeId="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 ref="B66" authorId="1" shapeId="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 ref="I71" authorId="1" shapeId="0">
      <text>
        <r>
          <rPr>
            <sz val="8"/>
            <color indexed="81"/>
            <rFont val="Arial"/>
            <family val="2"/>
          </rPr>
          <t>Previous Draw Requests plus Current Draw Request</t>
        </r>
      </text>
    </comment>
    <comment ref="J71" authorId="1" shapeId="0">
      <text>
        <r>
          <rPr>
            <sz val="8"/>
            <color indexed="81"/>
            <rFont val="Arial"/>
            <family val="2"/>
          </rPr>
          <t xml:space="preserve">Percentage derived by dividing Total Requests to Date by Budgeted Cost.  </t>
        </r>
        <r>
          <rPr>
            <i/>
            <sz val="8"/>
            <color indexed="81"/>
            <rFont val="Tahoma"/>
            <family val="2"/>
          </rPr>
          <t xml:space="preserve">
</t>
        </r>
      </text>
    </comment>
    <comment ref="K71" authorId="1" shapeId="0">
      <text>
        <r>
          <rPr>
            <sz val="8"/>
            <color indexed="81"/>
            <rFont val="Tahoma"/>
            <family val="2"/>
          </rPr>
          <t xml:space="preserve">Budgeted costs minus Total Requests to date.
</t>
        </r>
      </text>
    </comment>
  </commentList>
</comments>
</file>

<file path=xl/comments3.xml><?xml version="1.0" encoding="utf-8"?>
<comments xmlns="http://schemas.openxmlformats.org/spreadsheetml/2006/main">
  <authors>
    <author>Stephanie Griffin</author>
  </authors>
  <commentList>
    <comment ref="F14" authorId="0" shapeId="0">
      <text>
        <r>
          <rPr>
            <i/>
            <sz val="9"/>
            <color indexed="81"/>
            <rFont val="Arial"/>
            <family val="2"/>
          </rPr>
          <t>mm/dd/yyyy</t>
        </r>
      </text>
    </comment>
    <comment ref="H14" authorId="0" shapeId="0">
      <text>
        <r>
          <rPr>
            <i/>
            <sz val="9"/>
            <color indexed="81"/>
            <rFont val="Arial"/>
            <family val="2"/>
          </rPr>
          <t>mm/dd/yyyy</t>
        </r>
      </text>
    </comment>
    <comment ref="J14" authorId="0" shapeId="0">
      <text>
        <r>
          <rPr>
            <i/>
            <sz val="9"/>
            <color indexed="81"/>
            <rFont val="Arial"/>
            <family val="2"/>
          </rPr>
          <t>Section 8 properties</t>
        </r>
      </text>
    </comment>
    <comment ref="N14" authorId="0" shapeId="0">
      <text>
        <r>
          <rPr>
            <i/>
            <sz val="9"/>
            <color indexed="81"/>
            <rFont val="Arial"/>
            <family val="2"/>
          </rPr>
          <t>Difference between the relocation unit rent and the original unit rent and the Utility Allowance, if applicable. Note: this amount could be negative if the resident is a Section 8 recipient.</t>
        </r>
        <r>
          <rPr>
            <sz val="9"/>
            <color indexed="81"/>
            <rFont val="Tahoma"/>
            <family val="2"/>
          </rPr>
          <t xml:space="preserve">
</t>
        </r>
      </text>
    </comment>
    <comment ref="P14" authorId="0" shapeId="0">
      <text>
        <r>
          <rPr>
            <i/>
            <sz val="9"/>
            <color indexed="81"/>
            <rFont val="Arial"/>
            <family val="2"/>
          </rPr>
          <t>Includes packing and moving company costs.</t>
        </r>
      </text>
    </comment>
    <comment ref="Q14" authorId="0" shapeId="0">
      <text>
        <r>
          <rPr>
            <i/>
            <sz val="9"/>
            <color indexed="81"/>
            <rFont val="Arial"/>
            <family val="2"/>
          </rPr>
          <t>Includes cable/satellite costs, utilites, telephone, etc. as approved by DSHA.</t>
        </r>
      </text>
    </comment>
  </commentList>
</comments>
</file>

<file path=xl/comments4.xml><?xml version="1.0" encoding="utf-8"?>
<comments xmlns="http://schemas.openxmlformats.org/spreadsheetml/2006/main">
  <authors>
    <author>Stephanie Griffin</author>
  </authors>
  <commentList>
    <comment ref="A14" authorId="0" shapeId="0">
      <text>
        <r>
          <rPr>
            <i/>
            <sz val="9"/>
            <color indexed="81"/>
            <rFont val="Arial"/>
            <family val="2"/>
          </rPr>
          <t>Must provide copy of lease.</t>
        </r>
      </text>
    </comment>
    <comment ref="F14" authorId="0" shapeId="0">
      <text>
        <r>
          <rPr>
            <i/>
            <sz val="9"/>
            <color indexed="81"/>
            <rFont val="Arial"/>
            <family val="2"/>
          </rPr>
          <t>mm/dd/yyyy</t>
        </r>
      </text>
    </comment>
    <comment ref="H14" authorId="0" shapeId="0">
      <text>
        <r>
          <rPr>
            <i/>
            <sz val="9"/>
            <color indexed="81"/>
            <rFont val="Arial"/>
            <family val="2"/>
          </rPr>
          <t>mm/dd/yyyy</t>
        </r>
      </text>
    </comment>
    <comment ref="J14" authorId="0" shapeId="0">
      <text>
        <r>
          <rPr>
            <i/>
            <sz val="9"/>
            <color indexed="81"/>
            <rFont val="Arial"/>
            <family val="2"/>
          </rPr>
          <t>Section 8 properties</t>
        </r>
      </text>
    </comment>
    <comment ref="M14" authorId="0" shapeId="0">
      <text>
        <r>
          <rPr>
            <i/>
            <sz val="9"/>
            <color indexed="81"/>
            <rFont val="Arial"/>
            <family val="2"/>
          </rPr>
          <t>Difference between the relocation unit rent and the original unit rent and the Utility Allowance, if applicable. Note: this amount could be negative if the resident is a Section 8 recipient.</t>
        </r>
      </text>
    </comment>
    <comment ref="N14" authorId="0" shapeId="0">
      <text>
        <r>
          <rPr>
            <i/>
            <sz val="9"/>
            <color indexed="81"/>
            <rFont val="Arial"/>
            <family val="2"/>
          </rPr>
          <t>Includes packing and moving company costs.</t>
        </r>
      </text>
    </comment>
    <comment ref="P14" authorId="0" shapeId="0">
      <text>
        <r>
          <rPr>
            <i/>
            <sz val="9"/>
            <color indexed="81"/>
            <rFont val="Arial"/>
            <family val="2"/>
          </rPr>
          <t>Includes cable/satellite costs, utilites, telephone, etc. as approved by DSHA.</t>
        </r>
      </text>
    </comment>
    <comment ref="Q14" authorId="0" shapeId="0">
      <text>
        <r>
          <rPr>
            <i/>
            <sz val="9"/>
            <color indexed="81"/>
            <rFont val="Arial"/>
            <family val="2"/>
          </rPr>
          <t>Off-site relocation units only. May only be charged once per unit. Must show a credit if any portion of the security deposit is returned upon releasing the unit.</t>
        </r>
      </text>
    </comment>
  </commentList>
</comments>
</file>

<file path=xl/sharedStrings.xml><?xml version="1.0" encoding="utf-8"?>
<sst xmlns="http://schemas.openxmlformats.org/spreadsheetml/2006/main" count="282" uniqueCount="158">
  <si>
    <t>Specify Here</t>
  </si>
  <si>
    <t>Current Draw Request</t>
  </si>
  <si>
    <t>% Estimated Costs Used</t>
  </si>
  <si>
    <t>Remaining Balance</t>
  </si>
  <si>
    <t>Total Requests 
to Date</t>
  </si>
  <si>
    <t>Date</t>
  </si>
  <si>
    <t>DELAWARE STATE HOUSING AUTHORITY</t>
  </si>
  <si>
    <t>Phone (302) 739-4263 Fax (302) 739-1118</t>
  </si>
  <si>
    <t>Mortgagor</t>
  </si>
  <si>
    <t>Development</t>
  </si>
  <si>
    <t>Location</t>
  </si>
  <si>
    <t>Requisition Number</t>
  </si>
  <si>
    <t>FOR DSHA USE ONLY</t>
  </si>
  <si>
    <t>Net Amount Approved for payment</t>
  </si>
  <si>
    <t>Trade Item/Cost</t>
  </si>
  <si>
    <t>Line Item #</t>
  </si>
  <si>
    <t>DO NOT REMOVE OR FORMULAS IN COLUMN G IN FORM D-101 WILL NOT WORK</t>
  </si>
  <si>
    <t>For Use in Calculating Totals by Line Item# from D-104B and D-106</t>
  </si>
  <si>
    <t xml:space="preserve"> Construction Cost</t>
  </si>
  <si>
    <t xml:space="preserve"> Developer's Fee</t>
  </si>
  <si>
    <t xml:space="preserve"> Construction Interest</t>
  </si>
  <si>
    <t xml:space="preserve"> Taxes (Real Estate/Transfer)</t>
  </si>
  <si>
    <t xml:space="preserve"> State Improvement Tax</t>
  </si>
  <si>
    <t xml:space="preserve"> Insurance </t>
  </si>
  <si>
    <t xml:space="preserve"> Title and Recording</t>
  </si>
  <si>
    <t xml:space="preserve"> Contingency</t>
  </si>
  <si>
    <t xml:space="preserve"> Relocation</t>
  </si>
  <si>
    <t xml:space="preserve"> Other</t>
  </si>
  <si>
    <t xml:space="preserve"> SUBTOTAL DSHA ELIGIBLE COST (DSHA TDC)</t>
  </si>
  <si>
    <t xml:space="preserve"> Operating Reserve</t>
  </si>
  <si>
    <t xml:space="preserve"> SUBTOTAL DSHA NON-ELIGIBLE</t>
  </si>
  <si>
    <t xml:space="preserve"> Developer's Fund/Non-Eligible Costs</t>
  </si>
  <si>
    <t xml:space="preserve"> Equity for Non-Eligible Costs</t>
  </si>
  <si>
    <t xml:space="preserve"> Reserves Transferred with Property</t>
  </si>
  <si>
    <t xml:space="preserve"> Developer's Fee from LIHTC</t>
  </si>
  <si>
    <t xml:space="preserve"> Bank/Construction Loan</t>
  </si>
  <si>
    <t xml:space="preserve"> DSHA Loan</t>
  </si>
  <si>
    <t xml:space="preserve">The undersigned Mortgagor herby requests a payment in the sum of </t>
  </si>
  <si>
    <t xml:space="preserve">covering advances provided for by the Building Loan Agreement </t>
  </si>
  <si>
    <t xml:space="preserve">hereto executed on  </t>
  </si>
  <si>
    <t>, as indicated by the total of the individual payments set forth below.</t>
  </si>
  <si>
    <t>The undersigned hereby certifies that to the best of the Mortgagor's knowledge, information and belief, the Work covered by this Draw Requisition has been completed in accordance with the Contract Documents, that all amounts have been paid by Mortgagor for Work for which previous Draw Requisitions were issued and payments received from Mortgagee and that the current payment shown herein is due.  We hand you herewith full receipts and the Contractor's Draw Requistion certified by the supervising architect covering such items enumerated.  With respect to any item of interest enumerated above, we herewith authorize you to advance the same and charge our account herewith.</t>
  </si>
  <si>
    <t>MORTGAGOR'S DRAW REQUISITION (D-100)</t>
  </si>
  <si>
    <t>Mortgagor's Reconciliation</t>
  </si>
  <si>
    <t>Original Budget</t>
  </si>
  <si>
    <t>Revised Budget From Previous Draw</t>
  </si>
  <si>
    <t>Current Revised Budget</t>
  </si>
  <si>
    <t>Item of Cost</t>
  </si>
  <si>
    <t>SOURCES</t>
  </si>
  <si>
    <t xml:space="preserve"> Other Source</t>
  </si>
  <si>
    <t xml:space="preserve"> TOTAL USES</t>
  </si>
  <si>
    <t>REQUISITION RECONCILIATION FORM (D-102)</t>
  </si>
  <si>
    <t xml:space="preserve"> TOTAL SOURCES</t>
  </si>
  <si>
    <t xml:space="preserve"> THIS REQUEST- DSHA FUNDS</t>
  </si>
  <si>
    <r>
      <t xml:space="preserve">Change in Budget this Requisition </t>
    </r>
    <r>
      <rPr>
        <b/>
        <sz val="8"/>
        <color indexed="8"/>
        <rFont val="Arial"/>
        <family val="2"/>
      </rPr>
      <t>(+/-)</t>
    </r>
  </si>
  <si>
    <t>18 THE GREEN, DOVER, DELAWARE 19901</t>
  </si>
  <si>
    <t>Previous Draw Payments</t>
  </si>
  <si>
    <t xml:space="preserve"> DSHA ELIGIBLE COSTS</t>
  </si>
  <si>
    <t>Date:    FROM</t>
  </si>
  <si>
    <t>TO</t>
  </si>
  <si>
    <t xml:space="preserve"> DSHA NON-ELIGIBLE COSTS</t>
  </si>
  <si>
    <t xml:space="preserve">Budgeted Cost
</t>
  </si>
  <si>
    <t xml:space="preserve"> Performance and Payment Bond Fees</t>
  </si>
  <si>
    <t xml:space="preserve"> Architect's Design Fee</t>
  </si>
  <si>
    <t xml:space="preserve"> Survey/Soil Boring/Engineering/Sub-consultants</t>
  </si>
  <si>
    <t xml:space="preserve"> Construction Legal/Organizational</t>
  </si>
  <si>
    <t xml:space="preserve"> Permanent Legal/Organizational</t>
  </si>
  <si>
    <t xml:space="preserve"> Permits and Fees</t>
  </si>
  <si>
    <t xml:space="preserve"> Letter of Credit Fees</t>
  </si>
  <si>
    <t xml:space="preserve"> Inspection Fees</t>
  </si>
  <si>
    <t xml:space="preserve"> Fixtures, Furniture, and Equipment (FFE)</t>
  </si>
  <si>
    <t xml:space="preserve"> Cost Certification and Accounting</t>
  </si>
  <si>
    <t xml:space="preserve"> Land</t>
  </si>
  <si>
    <t xml:space="preserve"> Acquisition</t>
  </si>
  <si>
    <t xml:space="preserve"> Bond Legal</t>
  </si>
  <si>
    <t xml:space="preserve"> Bond Issuance</t>
  </si>
  <si>
    <t xml:space="preserve"> Relocation Operating Deficit Reserve</t>
  </si>
  <si>
    <t xml:space="preserve"> Cash Working Capital Escrow</t>
  </si>
  <si>
    <t xml:space="preserve"> Transition/Subsidy Reserves</t>
  </si>
  <si>
    <t xml:space="preserve"> Syndication Legal</t>
  </si>
  <si>
    <t xml:space="preserve"> Syndication Accounting</t>
  </si>
  <si>
    <t>DSHA Development Number</t>
  </si>
  <si>
    <t>Reviewed by Project Manager</t>
  </si>
  <si>
    <t>Reviewed and Approved by Director of Housing Development</t>
  </si>
  <si>
    <r>
      <t xml:space="preserve">Instructions:  This reconciliation shall be completed when a budgeted line item amount increases or decreases from its original estimate.  If a line item increased or decreased and the difference has been added or subtracted from another line item, a separate statement indicating the changes must be attached to this form.  </t>
    </r>
    <r>
      <rPr>
        <b/>
        <sz val="8"/>
        <color indexed="8"/>
        <rFont val="Arial"/>
        <family val="2"/>
      </rPr>
      <t xml:space="preserve">This form needs to be completed first </t>
    </r>
    <r>
      <rPr>
        <sz val="8"/>
        <color indexed="8"/>
        <rFont val="Arial"/>
        <family val="2"/>
      </rPr>
      <t xml:space="preserve">since cells in this form are linked to cells in the D-100 Mortgagor's Draw Requisition form.  </t>
    </r>
    <r>
      <rPr>
        <u/>
        <sz val="8"/>
        <color indexed="8"/>
        <rFont val="Arial"/>
        <family val="2"/>
      </rPr>
      <t>For the initial draw only</t>
    </r>
    <r>
      <rPr>
        <sz val="8"/>
        <color indexed="8"/>
        <rFont val="Arial"/>
        <family val="2"/>
      </rPr>
      <t>, enter budget costs under both the column labeled "Original Budget" and the column labeled "Revised Budget from Previous Draw".</t>
    </r>
  </si>
  <si>
    <t xml:space="preserve"> Architect's Supervision</t>
  </si>
  <si>
    <t xml:space="preserve"> Permanent Financing Fees</t>
  </si>
  <si>
    <t xml:space="preserve"> Construction Financing Fees</t>
  </si>
  <si>
    <t xml:space="preserve"> LIHTC Monitoring Fees</t>
  </si>
  <si>
    <t xml:space="preserve"> LIHTC Allocation Fees</t>
  </si>
  <si>
    <t>18 The Green, Dover, Delaware  19901</t>
  </si>
  <si>
    <t>A.</t>
  </si>
  <si>
    <r>
      <rPr>
        <b/>
        <u/>
        <sz val="8"/>
        <color indexed="8"/>
        <rFont val="Arial"/>
        <family val="2"/>
      </rPr>
      <t>INSPECTION CERTIFICATE</t>
    </r>
    <r>
      <rPr>
        <b/>
        <sz val="8"/>
        <color indexed="8"/>
        <rFont val="Arial"/>
        <family val="2"/>
      </rPr>
      <t xml:space="preserve"> </t>
    </r>
    <r>
      <rPr>
        <sz val="8"/>
        <color indexed="8"/>
        <rFont val="Arial"/>
        <family val="2"/>
      </rPr>
      <t>(Not Required if this request does not include a payment on account of construction cost.)</t>
    </r>
  </si>
  <si>
    <t xml:space="preserve">I certify that I or my authorized representative have visited the Development within </t>
  </si>
  <si>
    <t>days of the date of this</t>
  </si>
  <si>
    <t>Certificate to detemine the true basis of cost upon which I certify this payment.  I further certify that all prior work and the work, labor and materials to be paid for under this Draw Requisition is satisfactory and in accordance with the Contract Drawings and Specifications.</t>
  </si>
  <si>
    <t>Signature</t>
  </si>
  <si>
    <t>Project Architect</t>
  </si>
  <si>
    <t>Title</t>
  </si>
  <si>
    <t>B.</t>
  </si>
  <si>
    <r>
      <rPr>
        <b/>
        <u/>
        <sz val="8"/>
        <color indexed="8"/>
        <rFont val="Arial"/>
        <family val="2"/>
      </rPr>
      <t>CERTIFICATION OF MORTGAGEE</t>
    </r>
    <r>
      <rPr>
        <sz val="8"/>
        <color indexed="8"/>
        <rFont val="Arial"/>
        <family val="2"/>
      </rPr>
      <t xml:space="preserve"> (For DSHA Use Only)</t>
    </r>
  </si>
  <si>
    <t xml:space="preserve">A payment in the amount of </t>
  </si>
  <si>
    <t xml:space="preserve">is approved covering advances from Mortgage proceeds in accordance with the </t>
  </si>
  <si>
    <t xml:space="preserve">above requisition and with the provisions of the Building Loan Agreement, and this amount, when advanced, will thereupon  </t>
  </si>
  <si>
    <t>constitute the principal of that certain Mortgage executed by</t>
  </si>
  <si>
    <t>dated</t>
  </si>
  <si>
    <t xml:space="preserve">covering certain property located at </t>
  </si>
  <si>
    <t xml:space="preserve">.  The Mortgagee hereby certifies that </t>
  </si>
  <si>
    <t>the payment pursuant to this requisition, together with all prior advances and withdrawals from the Mortgage Loan Account on account of the Mortgage Loan does not exceed the aggregate amount of the Mortgage Loan Commitment for the Development; that, under the terms and provisions of the Mortgage is not in default under any of the terms or provisions of the Mortgage.</t>
  </si>
  <si>
    <t>CERTIFICATION RECOMMENDED</t>
  </si>
  <si>
    <t>Director of Housing Development</t>
  </si>
  <si>
    <t>MORTGAGOR'S CERTIFICATE</t>
  </si>
  <si>
    <t>Authorized Signature</t>
  </si>
  <si>
    <t xml:space="preserve">OTHER APPROVALS </t>
  </si>
  <si>
    <t xml:space="preserve"> Deferred Developer Fee</t>
  </si>
  <si>
    <t>The review and acceptance of this estimate does not attest to the correctness of the quantities shown or that the work has been performed in accordance with the contract doucments.</t>
  </si>
  <si>
    <t xml:space="preserve">ACCEPTED BY RURAL HOUSING SERVICE/USDA/HUD </t>
  </si>
  <si>
    <t>Resident Name</t>
  </si>
  <si>
    <t>Contract Rent</t>
  </si>
  <si>
    <t>Relocation Rent</t>
  </si>
  <si>
    <t>Original  Address / Unit Number</t>
  </si>
  <si>
    <t>Temporary Relocation Address / Unit Number</t>
  </si>
  <si>
    <t>Permanent Address / Unit Number</t>
  </si>
  <si>
    <t>Temporary Transfer Date</t>
  </si>
  <si>
    <t>Permanent Transfer Date</t>
  </si>
  <si>
    <t>Security Deposit</t>
  </si>
  <si>
    <t>Total Relocation Cost Per Unit</t>
  </si>
  <si>
    <t>TOTAL RELOCATION EXPENSES</t>
  </si>
  <si>
    <t xml:space="preserve"> Tax Credit and DSHA Application Fees</t>
  </si>
  <si>
    <t xml:space="preserve"> Asset Management Fee</t>
  </si>
  <si>
    <t xml:space="preserve"> Replacement Reserve</t>
  </si>
  <si>
    <t xml:space="preserve"> Carpeting Replacement Reserve</t>
  </si>
  <si>
    <t xml:space="preserve"> Environmental Audit/Energy Audit/Site Assessment</t>
  </si>
  <si>
    <t>Utility Allowance</t>
  </si>
  <si>
    <t>ON-SITE RELOCATION REIMBURSMENT FORM</t>
  </si>
  <si>
    <t>OFF-SITE RELOCATION REIMBURSMENT FORM</t>
  </si>
  <si>
    <t>Instructions: This off-site relocation reimbursement form must be completed for each relocation reimbursement request. Temporary off-site unit information (address, security deposit, and monthly rent amount) should be entered upon lease up and remain on the form until the lease is terminated. Resident information should be entered upon initial relocation to the unit and applicable expenses updated for the duration of the relocation on a monthly basis. When a resident is relocated to the permanent unit, the resident information shall remain on the sheet with the permanent unit and transfer date noted in the applicable columns until such time as a new resident is temporarily relocated to the off-site unit. All backup documentation must be submitted with each relocation request.</t>
  </si>
  <si>
    <t>Net Rent  Expense</t>
  </si>
  <si>
    <t>Moving Expenses</t>
  </si>
  <si>
    <t>Misc. Expenses</t>
  </si>
  <si>
    <t>Instructions: This on-site relocation reimbursement form must be completed for each relocation reimbursement request. Resident information should be entered upon initial relocation and applicable expenses updated for the duration of the relocation on a monthly basis. When a resident is relocated to the permanent unit, the resident information shall remain on the sheet with the permanent unit and transfer date noted in the applicable columns. All backup documentation must be submitted with each relocation request.</t>
  </si>
  <si>
    <t>Net Rent Expense</t>
  </si>
  <si>
    <t xml:space="preserve"> Marketing</t>
  </si>
  <si>
    <t xml:space="preserve"> Rent-Up Fees</t>
  </si>
  <si>
    <t xml:space="preserve"> Capital Needs Assessment/Appraisal/Market Study</t>
  </si>
  <si>
    <t xml:space="preserve">FROM: </t>
  </si>
  <si>
    <t xml:space="preserve">TO: </t>
  </si>
  <si>
    <r>
      <rPr>
        <b/>
        <u/>
        <sz val="8"/>
        <rFont val="Arial"/>
        <family val="2"/>
      </rPr>
      <t>GUIDE</t>
    </r>
    <r>
      <rPr>
        <sz val="8"/>
        <rFont val="Arial"/>
        <family val="2"/>
      </rPr>
      <t xml:space="preserve">
</t>
    </r>
    <r>
      <rPr>
        <sz val="8"/>
        <color indexed="10"/>
        <rFont val="Arial"/>
        <family val="2"/>
      </rPr>
      <t>Red Flag</t>
    </r>
    <r>
      <rPr>
        <sz val="8"/>
        <rFont val="Arial"/>
        <family val="2"/>
      </rPr>
      <t xml:space="preserve"> in upper right-hand corner of the cell means there is important information or instructions for user to read.  </t>
    </r>
    <r>
      <rPr>
        <i/>
        <sz val="8"/>
        <rFont val="Arial"/>
        <family val="2"/>
      </rPr>
      <t>Select cell or glide mouse over cell to view hidden information or instructions.</t>
    </r>
    <r>
      <rPr>
        <sz val="8"/>
        <rFont val="Arial"/>
        <family val="2"/>
      </rPr>
      <t xml:space="preserve">
</t>
    </r>
    <r>
      <rPr>
        <b/>
        <sz val="8"/>
        <rFont val="Arial"/>
        <family val="2"/>
      </rPr>
      <t>Cells Highlighted Yellow</t>
    </r>
    <r>
      <rPr>
        <sz val="8"/>
        <rFont val="Arial"/>
        <family val="2"/>
      </rPr>
      <t xml:space="preserve"> - User may enter data into these cells.
</t>
    </r>
    <r>
      <rPr>
        <b/>
        <sz val="8"/>
        <color indexed="30"/>
        <rFont val="Arial"/>
        <family val="2"/>
      </rPr>
      <t>Blue</t>
    </r>
    <r>
      <rPr>
        <b/>
        <sz val="8"/>
        <rFont val="Arial"/>
        <family val="2"/>
      </rPr>
      <t xml:space="preserve"> </t>
    </r>
    <r>
      <rPr>
        <sz val="8"/>
        <rFont val="Arial"/>
        <family val="2"/>
      </rPr>
      <t xml:space="preserve">- Cell is locked and contains a formula to perform a specific calculation.
</t>
    </r>
    <r>
      <rPr>
        <b/>
        <sz val="8"/>
        <color indexed="17"/>
        <rFont val="Arial"/>
        <family val="2"/>
      </rPr>
      <t>Green</t>
    </r>
    <r>
      <rPr>
        <b/>
        <sz val="8"/>
        <rFont val="Arial"/>
        <family val="2"/>
      </rPr>
      <t xml:space="preserve"> </t>
    </r>
    <r>
      <rPr>
        <sz val="8"/>
        <rFont val="Arial"/>
        <family val="2"/>
      </rPr>
      <t xml:space="preserve">- Cell is locked and is linked to data in another cell.
</t>
    </r>
    <r>
      <rPr>
        <b/>
        <sz val="8"/>
        <rFont val="Arial"/>
        <family val="2"/>
      </rPr>
      <t>Cells Highlighted Red or in Red Font</t>
    </r>
    <r>
      <rPr>
        <sz val="8"/>
        <rFont val="Arial"/>
        <family val="2"/>
      </rPr>
      <t xml:space="preserve"> - To be updated by DSHA when setting up project forms.
</t>
    </r>
    <r>
      <rPr>
        <b/>
        <u/>
        <sz val="8"/>
        <rFont val="Arial"/>
        <family val="2"/>
      </rPr>
      <t xml:space="preserve">
</t>
    </r>
  </si>
  <si>
    <r>
      <rPr>
        <b/>
        <u/>
        <sz val="8"/>
        <rFont val="Arial"/>
        <family val="2"/>
      </rPr>
      <t>GUIDE</t>
    </r>
    <r>
      <rPr>
        <sz val="8"/>
        <rFont val="Arial"/>
        <family val="2"/>
      </rPr>
      <t xml:space="preserve">
</t>
    </r>
    <r>
      <rPr>
        <sz val="8"/>
        <color indexed="10"/>
        <rFont val="Arial"/>
        <family val="2"/>
      </rPr>
      <t>Red Flag</t>
    </r>
    <r>
      <rPr>
        <sz val="8"/>
        <rFont val="Arial"/>
        <family val="2"/>
      </rPr>
      <t xml:space="preserve"> in upper right-hand corner of the cell means there is important information or instructions for user to read.  </t>
    </r>
    <r>
      <rPr>
        <i/>
        <sz val="8"/>
        <rFont val="Arial"/>
        <family val="2"/>
      </rPr>
      <t>Select cell or glide mouse over cell to view hidden information or instructions.</t>
    </r>
    <r>
      <rPr>
        <sz val="8"/>
        <rFont val="Arial"/>
        <family val="2"/>
      </rPr>
      <t xml:space="preserve">
</t>
    </r>
    <r>
      <rPr>
        <b/>
        <sz val="8"/>
        <rFont val="Arial"/>
        <family val="2"/>
      </rPr>
      <t>Cells Highlighted Yellow</t>
    </r>
    <r>
      <rPr>
        <sz val="8"/>
        <rFont val="Arial"/>
        <family val="2"/>
      </rPr>
      <t xml:space="preserve"> - User may enter data into these cells.
</t>
    </r>
    <r>
      <rPr>
        <b/>
        <sz val="8"/>
        <color indexed="30"/>
        <rFont val="Arial"/>
        <family val="2"/>
      </rPr>
      <t>Blue</t>
    </r>
    <r>
      <rPr>
        <b/>
        <sz val="8"/>
        <rFont val="Arial"/>
        <family val="2"/>
      </rPr>
      <t xml:space="preserve"> </t>
    </r>
    <r>
      <rPr>
        <sz val="8"/>
        <rFont val="Arial"/>
        <family val="2"/>
      </rPr>
      <t xml:space="preserve">- Cell is locked and contains a formula to perform a specific calculation.
</t>
    </r>
    <r>
      <rPr>
        <b/>
        <sz val="8"/>
        <color indexed="17"/>
        <rFont val="Arial"/>
        <family val="2"/>
      </rPr>
      <t>Green</t>
    </r>
    <r>
      <rPr>
        <b/>
        <sz val="8"/>
        <rFont val="Arial"/>
        <family val="2"/>
      </rPr>
      <t xml:space="preserve"> </t>
    </r>
    <r>
      <rPr>
        <sz val="8"/>
        <rFont val="Arial"/>
        <family val="2"/>
      </rPr>
      <t xml:space="preserve">- Cell is locked and is linked to data in another cell.
</t>
    </r>
    <r>
      <rPr>
        <b/>
        <sz val="8"/>
        <rFont val="Arial"/>
        <family val="2"/>
      </rPr>
      <t>Cells Highlighted Red or in Red Font -</t>
    </r>
    <r>
      <rPr>
        <sz val="8"/>
        <rFont val="Arial"/>
        <family val="2"/>
      </rPr>
      <t xml:space="preserve"> To be updated by DSHA when setting up project forms.
</t>
    </r>
    <r>
      <rPr>
        <b/>
        <u/>
        <sz val="8"/>
        <rFont val="Arial"/>
        <family val="2"/>
      </rPr>
      <t xml:space="preserve">
</t>
    </r>
  </si>
  <si>
    <t>Print Name</t>
  </si>
  <si>
    <t>Title:</t>
  </si>
  <si>
    <t xml:space="preserve"> Req'd Construction LIHTC Equity</t>
  </si>
  <si>
    <t xml:space="preserve"> Add'l Construction LIHTC Equity</t>
  </si>
  <si>
    <t>Updated 07/2017</t>
  </si>
  <si>
    <t xml:space="preserve"> Cash Flow Only Developer Fee</t>
  </si>
  <si>
    <t xml:space="preserve"> DSHA HOME/NHTF/Bond Application Fees</t>
  </si>
  <si>
    <t xml:space="preserve"> SOURCES</t>
  </si>
  <si>
    <t>Mortgagor Authorized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</si>
</sst>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8" formatCode="&quot;$&quot;#,##0.00_);[Red]\(&quot;$&quot;#,##0.00\)"/>
    <numFmt numFmtId="164" formatCode="&quot;$&quot;#,##0.00"/>
    <numFmt numFmtId="165" formatCode="#,##0.00;[Red]#,##0.00"/>
  </numFmts>
  <fonts count="51" x14ac:knownFonts="1">
    <font>
      <sz val="11"/>
      <color theme="1"/>
      <name val="Calibri"/>
      <family val="2"/>
      <scheme val="minor"/>
    </font>
    <font>
      <sz val="8"/>
      <name val="Arial"/>
      <family val="2"/>
    </font>
    <font>
      <i/>
      <sz val="8"/>
      <name val="Arial"/>
      <family val="2"/>
    </font>
    <font>
      <b/>
      <sz val="8"/>
      <name val="Arial"/>
      <family val="2"/>
    </font>
    <font>
      <sz val="8"/>
      <color indexed="81"/>
      <name val="Tahoma"/>
      <family val="2"/>
    </font>
    <font>
      <i/>
      <sz val="8"/>
      <color indexed="81"/>
      <name val="Tahoma"/>
      <family val="2"/>
    </font>
    <font>
      <b/>
      <u/>
      <sz val="8"/>
      <name val="Arial"/>
      <family val="2"/>
    </font>
    <font>
      <sz val="8"/>
      <color indexed="10"/>
      <name val="Arial"/>
      <family val="2"/>
    </font>
    <font>
      <b/>
      <sz val="8"/>
      <color indexed="8"/>
      <name val="Arial"/>
      <family val="2"/>
    </font>
    <font>
      <sz val="8"/>
      <color indexed="81"/>
      <name val="Arial"/>
      <family val="2"/>
    </font>
    <font>
      <b/>
      <sz val="8"/>
      <color indexed="30"/>
      <name val="Arial"/>
      <family val="2"/>
    </font>
    <font>
      <b/>
      <sz val="8"/>
      <color indexed="17"/>
      <name val="Arial"/>
      <family val="2"/>
    </font>
    <font>
      <i/>
      <sz val="8"/>
      <color indexed="81"/>
      <name val="Arial"/>
      <family val="2"/>
    </font>
    <font>
      <b/>
      <i/>
      <sz val="8"/>
      <color indexed="81"/>
      <name val="Arial"/>
      <family val="2"/>
    </font>
    <font>
      <b/>
      <i/>
      <u/>
      <sz val="8"/>
      <color indexed="81"/>
      <name val="Arial"/>
      <family val="2"/>
    </font>
    <font>
      <sz val="8"/>
      <color indexed="8"/>
      <name val="Arial"/>
      <family val="2"/>
    </font>
    <font>
      <u/>
      <sz val="8"/>
      <color indexed="8"/>
      <name val="Arial"/>
      <family val="2"/>
    </font>
    <font>
      <b/>
      <u/>
      <sz val="8"/>
      <color indexed="8"/>
      <name val="Arial"/>
      <family val="2"/>
    </font>
    <font>
      <sz val="11"/>
      <color theme="1"/>
      <name val="Calibri"/>
      <family val="2"/>
      <scheme val="minor"/>
    </font>
    <font>
      <sz val="9"/>
      <color theme="1"/>
      <name val="Arial"/>
      <family val="2"/>
    </font>
    <font>
      <sz val="8"/>
      <color theme="1"/>
      <name val="Arial"/>
      <family val="2"/>
    </font>
    <font>
      <b/>
      <sz val="8"/>
      <color theme="1"/>
      <name val="Arial"/>
      <family val="2"/>
    </font>
    <font>
      <sz val="11"/>
      <color theme="1"/>
      <name val="Arial"/>
      <family val="2"/>
    </font>
    <font>
      <sz val="8"/>
      <color rgb="FF008000"/>
      <name val="Arial"/>
      <family val="2"/>
    </font>
    <font>
      <sz val="8"/>
      <color rgb="FF0033CC"/>
      <name val="Arial"/>
      <family val="2"/>
    </font>
    <font>
      <b/>
      <sz val="8"/>
      <color rgb="FF0033CC"/>
      <name val="Arial"/>
      <family val="2"/>
    </font>
    <font>
      <sz val="8"/>
      <color rgb="FF7030A0"/>
      <name val="Arial"/>
      <family val="2"/>
    </font>
    <font>
      <i/>
      <sz val="8"/>
      <color rgb="FF008000"/>
      <name val="Arial"/>
      <family val="2"/>
    </font>
    <font>
      <b/>
      <sz val="9"/>
      <color rgb="FF008000"/>
      <name val="Arial"/>
      <family val="2"/>
    </font>
    <font>
      <b/>
      <sz val="10"/>
      <color theme="1"/>
      <name val="Arial"/>
      <family val="2"/>
    </font>
    <font>
      <b/>
      <u/>
      <sz val="9"/>
      <color theme="1"/>
      <name val="Arial"/>
      <family val="2"/>
    </font>
    <font>
      <b/>
      <sz val="9"/>
      <color theme="1"/>
      <name val="Arial"/>
      <family val="2"/>
    </font>
    <font>
      <b/>
      <sz val="8"/>
      <color rgb="FF008000"/>
      <name val="Arial"/>
      <family val="2"/>
    </font>
    <font>
      <b/>
      <sz val="8"/>
      <color rgb="FFFF6600"/>
      <name val="Arial"/>
      <family val="2"/>
    </font>
    <font>
      <u/>
      <sz val="8"/>
      <color theme="1"/>
      <name val="Arial"/>
      <family val="2"/>
    </font>
    <font>
      <sz val="10"/>
      <name val="Arial"/>
      <family val="2"/>
    </font>
    <font>
      <b/>
      <sz val="12"/>
      <name val="Arial"/>
      <family val="2"/>
    </font>
    <font>
      <b/>
      <sz val="10"/>
      <name val="Arial"/>
      <family val="2"/>
    </font>
    <font>
      <b/>
      <u/>
      <sz val="10"/>
      <name val="Arial"/>
      <family val="2"/>
    </font>
    <font>
      <sz val="8"/>
      <name val="Calibri"/>
      <family val="2"/>
      <scheme val="minor"/>
    </font>
    <font>
      <b/>
      <u/>
      <sz val="9"/>
      <name val="Arial"/>
      <family val="2"/>
    </font>
    <font>
      <sz val="9"/>
      <color indexed="81"/>
      <name val="Tahoma"/>
      <family val="2"/>
    </font>
    <font>
      <i/>
      <sz val="9"/>
      <color indexed="81"/>
      <name val="Arial"/>
      <family val="2"/>
    </font>
    <font>
      <sz val="8"/>
      <color rgb="FF0000FF"/>
      <name val="Arial"/>
      <family val="2"/>
    </font>
    <font>
      <b/>
      <sz val="8"/>
      <color rgb="FF0000FF"/>
      <name val="Arial"/>
      <family val="2"/>
    </font>
    <font>
      <b/>
      <i/>
      <sz val="8"/>
      <name val="Arial"/>
      <family val="2"/>
    </font>
    <font>
      <b/>
      <i/>
      <sz val="8"/>
      <color theme="1"/>
      <name val="Arial"/>
      <family val="2"/>
    </font>
    <font>
      <b/>
      <i/>
      <sz val="8"/>
      <color rgb="FF0033CC"/>
      <name val="Arial"/>
      <family val="2"/>
    </font>
    <font>
      <i/>
      <sz val="11"/>
      <color theme="1"/>
      <name val="Calibri"/>
      <family val="2"/>
      <scheme val="minor"/>
    </font>
    <font>
      <i/>
      <sz val="8"/>
      <color theme="1"/>
      <name val="Arial"/>
      <family val="2"/>
    </font>
    <font>
      <i/>
      <sz val="11"/>
      <color theme="1"/>
      <name val="Arial"/>
      <family val="2"/>
    </font>
  </fonts>
  <fills count="5">
    <fill>
      <patternFill patternType="none"/>
    </fill>
    <fill>
      <patternFill patternType="gray125"/>
    </fill>
    <fill>
      <patternFill patternType="gray0625"/>
    </fill>
    <fill>
      <patternFill patternType="solid">
        <fgColor theme="4" tint="0.79998168889431442"/>
        <bgColor indexed="64"/>
      </patternFill>
    </fill>
    <fill>
      <patternFill patternType="solid">
        <fgColor rgb="FFFFFFCC"/>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s>
  <cellStyleXfs count="7">
    <xf numFmtId="0" fontId="0" fillId="0" borderId="0"/>
    <xf numFmtId="0" fontId="18" fillId="0" borderId="0"/>
    <xf numFmtId="0" fontId="35" fillId="0" borderId="0"/>
    <xf numFmtId="3" fontId="35" fillId="0" borderId="0"/>
    <xf numFmtId="5" fontId="35" fillId="0" borderId="0"/>
    <xf numFmtId="14" fontId="35" fillId="0" borderId="0"/>
    <xf numFmtId="2" fontId="35" fillId="0" borderId="0"/>
  </cellStyleXfs>
  <cellXfs count="380">
    <xf numFmtId="0" fontId="0" fillId="0" borderId="0" xfId="0"/>
    <xf numFmtId="0" fontId="19"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0" xfId="0" applyFont="1"/>
    <xf numFmtId="0" fontId="20" fillId="0" borderId="0" xfId="0" applyFont="1" applyAlignment="1">
      <alignment horizontal="center"/>
    </xf>
    <xf numFmtId="0" fontId="20" fillId="0" borderId="0" xfId="0" applyFont="1" applyAlignment="1">
      <alignment horizontal="center" wrapText="1"/>
    </xf>
    <xf numFmtId="0" fontId="21" fillId="0" borderId="0" xfId="0" applyFont="1"/>
    <xf numFmtId="0" fontId="0" fillId="0" borderId="0" xfId="0" applyFont="1" applyAlignment="1"/>
    <xf numFmtId="0" fontId="22" fillId="0" borderId="0" xfId="0" applyFont="1" applyAlignment="1"/>
    <xf numFmtId="0" fontId="20" fillId="0" borderId="0" xfId="0" applyFont="1" applyAlignment="1">
      <alignment horizontal="left"/>
    </xf>
    <xf numFmtId="0" fontId="20" fillId="0" borderId="0" xfId="0" applyFont="1" applyAlignment="1"/>
    <xf numFmtId="0" fontId="20" fillId="0" borderId="0" xfId="0" applyFont="1" applyBorder="1" applyAlignment="1">
      <alignment horizontal="left"/>
    </xf>
    <xf numFmtId="0" fontId="19" fillId="0" borderId="0" xfId="0" applyFont="1" applyAlignment="1">
      <alignment horizontal="center"/>
    </xf>
    <xf numFmtId="8" fontId="1" fillId="1" borderId="1" xfId="0" applyNumberFormat="1" applyFont="1" applyFill="1" applyBorder="1" applyAlignment="1" applyProtection="1"/>
    <xf numFmtId="10" fontId="1" fillId="1" borderId="1" xfId="0" applyNumberFormat="1" applyFont="1" applyFill="1" applyBorder="1" applyAlignment="1" applyProtection="1">
      <alignment horizontal="right"/>
    </xf>
    <xf numFmtId="1" fontId="20" fillId="0" borderId="2" xfId="1" applyNumberFormat="1" applyFont="1" applyBorder="1" applyAlignment="1">
      <alignment horizontal="center"/>
    </xf>
    <xf numFmtId="8" fontId="23" fillId="0" borderId="1" xfId="0" applyNumberFormat="1" applyFont="1" applyBorder="1" applyAlignment="1" applyProtection="1"/>
    <xf numFmtId="8" fontId="24" fillId="0" borderId="1" xfId="0" applyNumberFormat="1" applyFont="1" applyBorder="1" applyAlignment="1"/>
    <xf numFmtId="10" fontId="24" fillId="0" borderId="1" xfId="0" applyNumberFormat="1" applyFont="1" applyFill="1" applyBorder="1" applyAlignment="1">
      <alignment horizontal="right"/>
    </xf>
    <xf numFmtId="0" fontId="0" fillId="0" borderId="0" xfId="0" applyFont="1" applyBorder="1" applyAlignment="1"/>
    <xf numFmtId="8" fontId="23" fillId="1" borderId="1" xfId="0" applyNumberFormat="1" applyFont="1" applyFill="1" applyBorder="1" applyAlignment="1" applyProtection="1"/>
    <xf numFmtId="8" fontId="20" fillId="1" borderId="1" xfId="0" applyNumberFormat="1" applyFont="1" applyFill="1" applyBorder="1" applyAlignment="1" applyProtection="1"/>
    <xf numFmtId="8" fontId="26" fillId="1" borderId="1" xfId="0" applyNumberFormat="1" applyFont="1" applyFill="1" applyBorder="1" applyAlignment="1" applyProtection="1"/>
    <xf numFmtId="8" fontId="24" fillId="1" borderId="1" xfId="0" applyNumberFormat="1" applyFont="1" applyFill="1" applyBorder="1" applyAlignment="1" applyProtection="1"/>
    <xf numFmtId="10" fontId="24" fillId="1" borderId="1" xfId="0" applyNumberFormat="1" applyFont="1" applyFill="1" applyBorder="1" applyAlignment="1" applyProtection="1">
      <alignment horizontal="right"/>
    </xf>
    <xf numFmtId="6" fontId="20" fillId="0" borderId="0" xfId="0" applyNumberFormat="1" applyFont="1" applyBorder="1" applyAlignment="1"/>
    <xf numFmtId="0" fontId="20" fillId="0" borderId="0" xfId="0" applyFont="1" applyBorder="1" applyAlignment="1"/>
    <xf numFmtId="0" fontId="20" fillId="2" borderId="0" xfId="0" applyFont="1" applyFill="1" applyAlignment="1"/>
    <xf numFmtId="0" fontId="20" fillId="2" borderId="4" xfId="0" applyFont="1" applyFill="1" applyBorder="1" applyAlignment="1"/>
    <xf numFmtId="0" fontId="20" fillId="2" borderId="5" xfId="0" applyFont="1" applyFill="1" applyBorder="1" applyAlignment="1"/>
    <xf numFmtId="0" fontId="20" fillId="2" borderId="6" xfId="0" applyFont="1" applyFill="1" applyBorder="1" applyAlignment="1">
      <alignment horizontal="center"/>
    </xf>
    <xf numFmtId="0" fontId="20" fillId="0" borderId="0" xfId="0" applyFont="1" applyBorder="1" applyAlignment="1">
      <alignment wrapText="1"/>
    </xf>
    <xf numFmtId="0" fontId="0" fillId="0" borderId="0" xfId="0" applyFont="1" applyAlignment="1" applyProtection="1"/>
    <xf numFmtId="0" fontId="20" fillId="0" borderId="0" xfId="0" applyFont="1" applyAlignment="1" applyProtection="1">
      <alignment horizontal="left"/>
    </xf>
    <xf numFmtId="0" fontId="20" fillId="0" borderId="0" xfId="0" applyFont="1" applyBorder="1" applyAlignment="1" applyProtection="1">
      <alignment horizontal="left"/>
    </xf>
    <xf numFmtId="0" fontId="20" fillId="0" borderId="0" xfId="0" applyFont="1" applyAlignment="1" applyProtection="1"/>
    <xf numFmtId="0" fontId="19" fillId="0" borderId="0" xfId="0" applyFont="1" applyAlignment="1" applyProtection="1">
      <alignment horizontal="center"/>
    </xf>
    <xf numFmtId="0" fontId="22" fillId="0" borderId="0" xfId="1" applyFont="1" applyAlignment="1">
      <alignment vertical="center"/>
    </xf>
    <xf numFmtId="0" fontId="20" fillId="0" borderId="0" xfId="1" applyFont="1" applyAlignment="1">
      <alignment vertical="center"/>
    </xf>
    <xf numFmtId="14" fontId="21" fillId="4" borderId="8" xfId="0" applyNumberFormat="1" applyFont="1" applyFill="1" applyBorder="1" applyAlignment="1" applyProtection="1">
      <alignment horizontal="center"/>
      <protection locked="0"/>
    </xf>
    <xf numFmtId="14" fontId="21" fillId="4" borderId="3" xfId="0" applyNumberFormat="1" applyFont="1" applyFill="1" applyBorder="1" applyAlignment="1" applyProtection="1">
      <alignment horizontal="center"/>
      <protection locked="0"/>
    </xf>
    <xf numFmtId="8" fontId="1" fillId="4" borderId="1" xfId="0" applyNumberFormat="1" applyFont="1" applyFill="1" applyBorder="1" applyAlignment="1" applyProtection="1">
      <protection locked="0"/>
    </xf>
    <xf numFmtId="0" fontId="27" fillId="0" borderId="9" xfId="0" applyFont="1" applyFill="1" applyBorder="1" applyAlignment="1" applyProtection="1">
      <alignment horizontal="left"/>
    </xf>
    <xf numFmtId="0" fontId="22" fillId="0" borderId="0" xfId="1" applyFont="1" applyAlignment="1" applyProtection="1">
      <alignment vertical="center"/>
    </xf>
    <xf numFmtId="0" fontId="20" fillId="2" borderId="0" xfId="0" applyFont="1" applyFill="1" applyAlignment="1" applyProtection="1"/>
    <xf numFmtId="0" fontId="20" fillId="2" borderId="5" xfId="0" applyFont="1" applyFill="1" applyBorder="1" applyAlignment="1" applyProtection="1"/>
    <xf numFmtId="0" fontId="1" fillId="0" borderId="0" xfId="1" applyFont="1" applyBorder="1" applyAlignment="1">
      <alignment vertical="center" wrapText="1"/>
    </xf>
    <xf numFmtId="0" fontId="20" fillId="0" borderId="0" xfId="0" applyFont="1" applyAlignment="1"/>
    <xf numFmtId="0" fontId="21" fillId="2" borderId="6" xfId="0" applyFont="1" applyFill="1" applyBorder="1" applyAlignment="1">
      <alignment horizontal="left"/>
    </xf>
    <xf numFmtId="0" fontId="20" fillId="2" borderId="8" xfId="0" applyFont="1" applyFill="1" applyBorder="1" applyAlignment="1" applyProtection="1">
      <alignment horizontal="left"/>
      <protection locked="0"/>
    </xf>
    <xf numFmtId="14" fontId="20" fillId="2" borderId="8" xfId="0" applyNumberFormat="1" applyFont="1" applyFill="1" applyBorder="1" applyAlignment="1" applyProtection="1">
      <alignment horizontal="center"/>
      <protection locked="0"/>
    </xf>
    <xf numFmtId="0" fontId="20" fillId="2" borderId="10" xfId="0" applyFont="1" applyFill="1" applyBorder="1" applyAlignment="1"/>
    <xf numFmtId="0" fontId="20" fillId="0" borderId="0" xfId="0" applyFont="1" applyAlignment="1"/>
    <xf numFmtId="0" fontId="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horizontal="center" vertical="center"/>
    </xf>
    <xf numFmtId="0" fontId="20" fillId="4" borderId="0" xfId="0" applyFont="1" applyFill="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xf numFmtId="0" fontId="20" fillId="0" borderId="0" xfId="0" applyFont="1" applyBorder="1" applyAlignment="1"/>
    <xf numFmtId="0" fontId="21" fillId="0" borderId="0" xfId="0" applyFont="1" applyBorder="1" applyAlignment="1"/>
    <xf numFmtId="0" fontId="20" fillId="0" borderId="0" xfId="0" applyFont="1" applyAlignment="1">
      <alignment vertical="center"/>
    </xf>
    <xf numFmtId="8" fontId="20" fillId="0" borderId="1" xfId="0" applyNumberFormat="1" applyFont="1" applyFill="1" applyBorder="1" applyAlignment="1" applyProtection="1"/>
    <xf numFmtId="8" fontId="1" fillId="0" borderId="7" xfId="0" applyNumberFormat="1" applyFont="1" applyFill="1" applyBorder="1" applyAlignment="1" applyProtection="1"/>
    <xf numFmtId="14" fontId="3" fillId="0" borderId="8" xfId="0" applyNumberFormat="1" applyFont="1" applyFill="1" applyBorder="1" applyAlignment="1" applyProtection="1">
      <alignment horizontal="center"/>
    </xf>
    <xf numFmtId="0" fontId="20" fillId="0" borderId="0" xfId="0" applyFont="1" applyAlignment="1"/>
    <xf numFmtId="8" fontId="1" fillId="0" borderId="9" xfId="0" applyNumberFormat="1" applyFont="1" applyFill="1" applyBorder="1" applyAlignment="1" applyProtection="1">
      <alignment horizontal="right"/>
    </xf>
    <xf numFmtId="4" fontId="37" fillId="0" borderId="0" xfId="2" applyNumberFormat="1" applyFont="1"/>
    <xf numFmtId="4" fontId="37" fillId="0" borderId="0" xfId="2" applyNumberFormat="1" applyFont="1" applyBorder="1"/>
    <xf numFmtId="164" fontId="38" fillId="0" borderId="0" xfId="2" applyNumberFormat="1" applyFont="1" applyBorder="1" applyAlignment="1">
      <alignment horizontal="right"/>
    </xf>
    <xf numFmtId="4" fontId="36" fillId="0" borderId="0" xfId="2" applyNumberFormat="1" applyFont="1"/>
    <xf numFmtId="4" fontId="1" fillId="0" borderId="0" xfId="2" applyNumberFormat="1" applyFont="1"/>
    <xf numFmtId="165" fontId="1" fillId="4" borderId="1" xfId="2" applyNumberFormat="1" applyFont="1" applyFill="1" applyBorder="1" applyAlignment="1" applyProtection="1">
      <alignment horizontal="center"/>
      <protection locked="0"/>
    </xf>
    <xf numFmtId="4" fontId="1" fillId="0" borderId="0" xfId="2" applyNumberFormat="1" applyFont="1" applyProtection="1"/>
    <xf numFmtId="0" fontId="3" fillId="0" borderId="0" xfId="2" applyNumberFormat="1" applyFont="1" applyBorder="1" applyAlignment="1" applyProtection="1">
      <alignment horizontal="left"/>
    </xf>
    <xf numFmtId="0" fontId="3" fillId="0" borderId="0" xfId="2" applyNumberFormat="1" applyFont="1" applyBorder="1" applyAlignment="1" applyProtection="1"/>
    <xf numFmtId="14" fontId="3" fillId="0" borderId="0" xfId="2" applyNumberFormat="1" applyFont="1" applyBorder="1" applyAlignment="1" applyProtection="1">
      <alignment horizontal="left"/>
    </xf>
    <xf numFmtId="4" fontId="37" fillId="0" borderId="0" xfId="2" applyNumberFormat="1" applyFont="1" applyBorder="1" applyProtection="1"/>
    <xf numFmtId="4" fontId="37" fillId="0" borderId="0" xfId="2" applyNumberFormat="1" applyFont="1" applyBorder="1" applyAlignment="1" applyProtection="1">
      <alignment horizontal="center"/>
    </xf>
    <xf numFmtId="4" fontId="1" fillId="3" borderId="2" xfId="2" applyNumberFormat="1" applyFont="1" applyFill="1" applyBorder="1" applyAlignment="1" applyProtection="1">
      <alignment horizontal="center" vertical="center" wrapText="1"/>
    </xf>
    <xf numFmtId="4" fontId="1" fillId="3" borderId="1" xfId="2" applyNumberFormat="1" applyFont="1" applyFill="1" applyBorder="1" applyAlignment="1" applyProtection="1">
      <alignment horizontal="center" vertical="center" wrapText="1"/>
    </xf>
    <xf numFmtId="4" fontId="37" fillId="0" borderId="0" xfId="2" applyNumberFormat="1" applyFont="1" applyProtection="1"/>
    <xf numFmtId="0" fontId="1" fillId="4" borderId="7" xfId="2" applyNumberFormat="1" applyFont="1" applyFill="1" applyBorder="1" applyAlignment="1" applyProtection="1">
      <alignment horizontal="center"/>
      <protection locked="0"/>
    </xf>
    <xf numFmtId="14" fontId="1" fillId="4" borderId="7" xfId="2" applyNumberFormat="1" applyFont="1" applyFill="1" applyBorder="1" applyAlignment="1" applyProtection="1">
      <alignment horizontal="center"/>
      <protection locked="0"/>
    </xf>
    <xf numFmtId="4" fontId="1" fillId="4" borderId="7" xfId="2" applyNumberFormat="1" applyFont="1" applyFill="1" applyBorder="1" applyAlignment="1" applyProtection="1">
      <alignment horizontal="center"/>
      <protection locked="0"/>
    </xf>
    <xf numFmtId="0" fontId="1" fillId="4" borderId="1" xfId="2" applyNumberFormat="1" applyFont="1" applyFill="1" applyBorder="1" applyAlignment="1" applyProtection="1">
      <alignment horizontal="center"/>
      <protection locked="0"/>
    </xf>
    <xf numFmtId="14" fontId="1" fillId="4" borderId="1" xfId="2" applyNumberFormat="1" applyFont="1" applyFill="1" applyBorder="1" applyAlignment="1" applyProtection="1">
      <alignment horizontal="center"/>
      <protection locked="0"/>
    </xf>
    <xf numFmtId="4" fontId="1" fillId="4" borderId="1" xfId="2" applyNumberFormat="1" applyFont="1" applyFill="1" applyBorder="1" applyAlignment="1" applyProtection="1">
      <alignment horizontal="center"/>
      <protection locked="0"/>
    </xf>
    <xf numFmtId="165" fontId="1" fillId="4" borderId="7" xfId="2" applyNumberFormat="1" applyFont="1" applyFill="1" applyBorder="1" applyAlignment="1" applyProtection="1">
      <alignment horizontal="center"/>
      <protection locked="0"/>
    </xf>
    <xf numFmtId="165" fontId="1" fillId="4" borderId="2" xfId="2" applyNumberFormat="1" applyFont="1" applyFill="1" applyBorder="1" applyAlignment="1" applyProtection="1">
      <alignment horizontal="center"/>
      <protection locked="0"/>
    </xf>
    <xf numFmtId="4" fontId="1" fillId="0" borderId="0" xfId="2" applyNumberFormat="1" applyFont="1" applyAlignment="1" applyProtection="1">
      <alignment horizontal="left"/>
    </xf>
    <xf numFmtId="4" fontId="1" fillId="3" borderId="2" xfId="2" applyNumberFormat="1" applyFont="1" applyFill="1" applyBorder="1" applyAlignment="1" applyProtection="1">
      <alignment horizontal="center" vertical="center" wrapText="1"/>
    </xf>
    <xf numFmtId="0" fontId="1" fillId="4" borderId="14" xfId="2" applyNumberFormat="1" applyFont="1" applyFill="1" applyBorder="1" applyAlignment="1" applyProtection="1">
      <alignment horizontal="center"/>
      <protection locked="0"/>
    </xf>
    <xf numFmtId="14" fontId="1" fillId="4" borderId="14" xfId="2" applyNumberFormat="1" applyFont="1" applyFill="1" applyBorder="1" applyAlignment="1" applyProtection="1">
      <alignment horizontal="center"/>
      <protection locked="0"/>
    </xf>
    <xf numFmtId="4" fontId="1" fillId="4" borderId="14" xfId="2" applyNumberFormat="1" applyFont="1" applyFill="1" applyBorder="1" applyAlignment="1" applyProtection="1">
      <alignment horizontal="center"/>
      <protection locked="0"/>
    </xf>
    <xf numFmtId="165" fontId="1" fillId="4" borderId="14" xfId="2" applyNumberFormat="1" applyFont="1" applyFill="1" applyBorder="1" applyAlignment="1" applyProtection="1">
      <alignment horizontal="center"/>
      <protection locked="0"/>
    </xf>
    <xf numFmtId="4" fontId="1" fillId="0" borderId="0" xfId="2" applyNumberFormat="1" applyFont="1" applyAlignment="1" applyProtection="1"/>
    <xf numFmtId="165" fontId="1" fillId="4" borderId="11" xfId="2" applyNumberFormat="1" applyFont="1" applyFill="1" applyBorder="1" applyAlignment="1" applyProtection="1">
      <alignment horizontal="center"/>
      <protection locked="0"/>
    </xf>
    <xf numFmtId="165" fontId="43" fillId="0" borderId="7" xfId="2" applyNumberFormat="1" applyFont="1" applyBorder="1" applyAlignment="1" applyProtection="1">
      <alignment horizontal="center"/>
    </xf>
    <xf numFmtId="165" fontId="44" fillId="3" borderId="9" xfId="2" applyNumberFormat="1" applyFont="1" applyFill="1" applyBorder="1" applyAlignment="1" applyProtection="1">
      <alignment horizontal="center"/>
    </xf>
    <xf numFmtId="165" fontId="43" fillId="0" borderId="1" xfId="2" applyNumberFormat="1" applyFont="1" applyBorder="1" applyAlignment="1" applyProtection="1">
      <alignment horizontal="center"/>
    </xf>
    <xf numFmtId="0" fontId="20" fillId="0" borderId="0" xfId="0" applyFont="1" applyAlignment="1" applyProtection="1">
      <alignment horizontal="left"/>
    </xf>
    <xf numFmtId="0" fontId="20" fillId="0" borderId="0" xfId="0" applyFont="1" applyBorder="1" applyAlignment="1" applyProtection="1">
      <alignment horizontal="left"/>
    </xf>
    <xf numFmtId="0" fontId="20" fillId="0" borderId="0" xfId="0" applyFont="1" applyAlignment="1"/>
    <xf numFmtId="14" fontId="32" fillId="0" borderId="8" xfId="0" applyNumberFormat="1" applyFont="1" applyFill="1" applyBorder="1" applyAlignment="1" applyProtection="1">
      <alignment horizontal="center"/>
    </xf>
    <xf numFmtId="0" fontId="32" fillId="0" borderId="0" xfId="0" applyNumberFormat="1" applyFont="1" applyFill="1" applyBorder="1" applyAlignment="1" applyProtection="1">
      <alignment horizontal="left"/>
    </xf>
    <xf numFmtId="0" fontId="20" fillId="0" borderId="0" xfId="0" applyFont="1" applyFill="1" applyAlignment="1" applyProtection="1">
      <alignment horizontal="left"/>
    </xf>
    <xf numFmtId="0" fontId="0" fillId="0" borderId="0" xfId="0" applyFont="1" applyFill="1" applyAlignment="1" applyProtection="1"/>
    <xf numFmtId="0" fontId="20" fillId="0" borderId="0" xfId="0" applyFont="1" applyFill="1" applyAlignment="1" applyProtection="1">
      <alignment horizontal="right"/>
    </xf>
    <xf numFmtId="14" fontId="1" fillId="0" borderId="0" xfId="0" applyNumberFormat="1" applyFont="1" applyFill="1" applyBorder="1" applyAlignment="1" applyProtection="1">
      <alignment horizontal="right"/>
    </xf>
    <xf numFmtId="0" fontId="2" fillId="0" borderId="9" xfId="0" applyFont="1" applyFill="1" applyBorder="1" applyAlignment="1" applyProtection="1">
      <alignment horizontal="left"/>
    </xf>
    <xf numFmtId="0" fontId="20" fillId="0" borderId="0" xfId="0" applyFont="1" applyAlignment="1"/>
    <xf numFmtId="0" fontId="20" fillId="0" borderId="0" xfId="0" applyFont="1" applyBorder="1" applyAlignment="1"/>
    <xf numFmtId="0" fontId="48" fillId="0" borderId="0" xfId="0" applyFont="1" applyAlignment="1" applyProtection="1"/>
    <xf numFmtId="0" fontId="49" fillId="0" borderId="0" xfId="1" applyFont="1" applyAlignment="1">
      <alignment vertical="center"/>
    </xf>
    <xf numFmtId="0" fontId="49" fillId="0" borderId="0" xfId="0" applyFont="1" applyFill="1" applyBorder="1" applyAlignment="1"/>
    <xf numFmtId="0" fontId="50" fillId="0" borderId="0" xfId="1" applyFont="1" applyAlignment="1">
      <alignment vertical="center"/>
    </xf>
    <xf numFmtId="1" fontId="20" fillId="0" borderId="16" xfId="1" applyNumberFormat="1" applyFont="1" applyBorder="1" applyAlignment="1">
      <alignment horizontal="center"/>
    </xf>
    <xf numFmtId="8" fontId="23" fillId="0" borderId="15" xfId="0" applyNumberFormat="1" applyFont="1" applyBorder="1" applyAlignment="1" applyProtection="1"/>
    <xf numFmtId="8" fontId="1" fillId="4" borderId="15" xfId="0" applyNumberFormat="1" applyFont="1" applyFill="1" applyBorder="1" applyAlignment="1" applyProtection="1">
      <protection locked="0"/>
    </xf>
    <xf numFmtId="8" fontId="24" fillId="0" borderId="15" xfId="0" applyNumberFormat="1" applyFont="1" applyBorder="1" applyAlignment="1"/>
    <xf numFmtId="10" fontId="24" fillId="0" borderId="15" xfId="0" applyNumberFormat="1" applyFont="1" applyFill="1" applyBorder="1" applyAlignment="1">
      <alignment horizontal="right"/>
    </xf>
    <xf numFmtId="0" fontId="20" fillId="2" borderId="0" xfId="0" applyFont="1" applyFill="1" applyBorder="1" applyAlignment="1" applyProtection="1">
      <alignment horizontal="left"/>
      <protection locked="0"/>
    </xf>
    <xf numFmtId="0" fontId="1" fillId="0" borderId="3" xfId="1" applyFont="1" applyBorder="1" applyAlignment="1"/>
    <xf numFmtId="0" fontId="1" fillId="0" borderId="17" xfId="1" applyFont="1" applyBorder="1" applyAlignment="1"/>
    <xf numFmtId="0" fontId="20" fillId="0" borderId="2" xfId="1" applyFont="1" applyFill="1" applyBorder="1" applyAlignment="1"/>
    <xf numFmtId="0" fontId="20" fillId="0" borderId="3" xfId="1" applyFont="1" applyFill="1" applyBorder="1" applyAlignment="1"/>
    <xf numFmtId="8" fontId="20" fillId="0" borderId="9" xfId="0" applyNumberFormat="1" applyFont="1" applyFill="1" applyBorder="1" applyAlignment="1" applyProtection="1"/>
    <xf numFmtId="0" fontId="20" fillId="0" borderId="2" xfId="0" applyFont="1" applyBorder="1" applyAlignment="1">
      <alignment horizontal="center"/>
    </xf>
    <xf numFmtId="0" fontId="20" fillId="0" borderId="11" xfId="0" applyFont="1" applyBorder="1" applyAlignment="1">
      <alignment horizontal="center"/>
    </xf>
    <xf numFmtId="0" fontId="20" fillId="0" borderId="2" xfId="0" applyFont="1" applyBorder="1" applyAlignment="1"/>
    <xf numFmtId="0" fontId="20" fillId="0" borderId="16" xfId="0" applyFont="1" applyBorder="1" applyAlignment="1">
      <alignment horizontal="center"/>
    </xf>
    <xf numFmtId="0" fontId="20" fillId="0" borderId="17" xfId="1" applyFont="1" applyFill="1" applyBorder="1" applyAlignment="1"/>
    <xf numFmtId="8" fontId="25" fillId="0" borderId="23" xfId="0" applyNumberFormat="1" applyFont="1" applyFill="1" applyBorder="1" applyAlignment="1" applyProtection="1"/>
    <xf numFmtId="10" fontId="25" fillId="0" borderId="23" xfId="0" applyNumberFormat="1" applyFont="1" applyFill="1" applyBorder="1" applyAlignment="1" applyProtection="1">
      <alignment horizontal="right"/>
    </xf>
    <xf numFmtId="8" fontId="25" fillId="0" borderId="24" xfId="0" applyNumberFormat="1" applyFont="1" applyFill="1" applyBorder="1" applyAlignment="1" applyProtection="1"/>
    <xf numFmtId="8" fontId="47" fillId="3" borderId="23" xfId="0" applyNumberFormat="1" applyFont="1" applyFill="1" applyBorder="1" applyAlignment="1" applyProtection="1"/>
    <xf numFmtId="10" fontId="47" fillId="3" borderId="23" xfId="0" applyNumberFormat="1" applyFont="1" applyFill="1" applyBorder="1" applyAlignment="1" applyProtection="1">
      <alignment horizontal="right"/>
    </xf>
    <xf numFmtId="8" fontId="47" fillId="3" borderId="24" xfId="0" applyNumberFormat="1" applyFont="1" applyFill="1" applyBorder="1" applyAlignment="1" applyProtection="1"/>
    <xf numFmtId="8" fontId="25" fillId="1" borderId="7" xfId="0" applyNumberFormat="1" applyFont="1" applyFill="1" applyBorder="1" applyAlignment="1" applyProtection="1"/>
    <xf numFmtId="10" fontId="25" fillId="1" borderId="7" xfId="0" applyNumberFormat="1" applyFont="1" applyFill="1" applyBorder="1" applyAlignment="1">
      <alignment horizontal="right"/>
    </xf>
    <xf numFmtId="10" fontId="47" fillId="3" borderId="23" xfId="0" applyNumberFormat="1" applyFont="1" applyFill="1" applyBorder="1" applyAlignment="1">
      <alignment horizontal="right"/>
    </xf>
    <xf numFmtId="0" fontId="1" fillId="0" borderId="3" xfId="1" applyFont="1" applyBorder="1" applyAlignment="1"/>
    <xf numFmtId="0" fontId="20" fillId="0" borderId="0" xfId="0" applyFont="1" applyAlignment="1"/>
    <xf numFmtId="1" fontId="20" fillId="0" borderId="11" xfId="1" applyNumberFormat="1" applyFont="1" applyBorder="1" applyAlignment="1">
      <alignment horizontal="center"/>
    </xf>
    <xf numFmtId="0" fontId="1" fillId="0" borderId="10" xfId="1" applyFont="1" applyBorder="1" applyAlignment="1"/>
    <xf numFmtId="8" fontId="1" fillId="0" borderId="4" xfId="0" applyNumberFormat="1" applyFont="1" applyFill="1" applyBorder="1" applyAlignment="1" applyProtection="1">
      <alignment horizontal="right"/>
    </xf>
    <xf numFmtId="0" fontId="20" fillId="0" borderId="11" xfId="0" applyFont="1" applyBorder="1" applyAlignment="1"/>
    <xf numFmtId="0" fontId="20" fillId="0" borderId="10" xfId="1" applyFont="1" applyFill="1" applyBorder="1" applyAlignment="1"/>
    <xf numFmtId="8" fontId="25" fillId="0" borderId="23" xfId="0" applyNumberFormat="1" applyFont="1" applyBorder="1" applyAlignment="1" applyProtection="1">
      <alignment vertical="center"/>
    </xf>
    <xf numFmtId="8" fontId="24" fillId="0" borderId="23" xfId="0" applyNumberFormat="1" applyFont="1" applyBorder="1" applyAlignment="1" applyProtection="1">
      <alignment vertical="center"/>
    </xf>
    <xf numFmtId="8" fontId="47" fillId="3" borderId="23" xfId="0" applyNumberFormat="1" applyFont="1" applyFill="1" applyBorder="1" applyAlignment="1" applyProtection="1">
      <alignment vertical="center"/>
    </xf>
    <xf numFmtId="0" fontId="20" fillId="0" borderId="3" xfId="0" applyFont="1" applyFill="1" applyBorder="1" applyAlignment="1"/>
    <xf numFmtId="0" fontId="2" fillId="0" borderId="9" xfId="0" applyFont="1" applyFill="1" applyBorder="1" applyAlignment="1" applyProtection="1">
      <alignment horizontal="left"/>
    </xf>
    <xf numFmtId="164" fontId="23" fillId="0" borderId="8" xfId="0" applyNumberFormat="1" applyFont="1" applyFill="1" applyBorder="1" applyAlignment="1" applyProtection="1">
      <alignment horizontal="center" vertical="center"/>
    </xf>
    <xf numFmtId="14" fontId="20" fillId="0" borderId="8" xfId="0" applyNumberFormat="1" applyFont="1" applyFill="1" applyBorder="1" applyAlignment="1" applyProtection="1">
      <alignment horizontal="center" vertical="center"/>
    </xf>
    <xf numFmtId="0" fontId="20" fillId="0" borderId="0" xfId="0" applyFont="1" applyAlignment="1"/>
    <xf numFmtId="8" fontId="24" fillId="0" borderId="23" xfId="0" applyNumberFormat="1" applyFont="1" applyFill="1" applyBorder="1" applyAlignment="1" applyProtection="1"/>
    <xf numFmtId="8" fontId="24" fillId="0" borderId="23" xfId="0" applyNumberFormat="1" applyFont="1" applyBorder="1" applyAlignment="1"/>
    <xf numFmtId="10" fontId="24" fillId="0" borderId="23" xfId="0" applyNumberFormat="1" applyFont="1" applyFill="1" applyBorder="1" applyAlignment="1">
      <alignment horizontal="right"/>
    </xf>
    <xf numFmtId="8" fontId="24" fillId="0" borderId="24" xfId="0" applyNumberFormat="1" applyFont="1" applyBorder="1" applyAlignment="1"/>
    <xf numFmtId="8" fontId="47" fillId="3" borderId="23" xfId="0" applyNumberFormat="1" applyFont="1" applyFill="1" applyBorder="1" applyAlignment="1">
      <alignment vertical="center"/>
    </xf>
    <xf numFmtId="0" fontId="20" fillId="0" borderId="3" xfId="1" applyFont="1" applyFill="1" applyBorder="1" applyAlignment="1">
      <alignment horizontal="left"/>
    </xf>
    <xf numFmtId="0" fontId="20" fillId="0" borderId="9" xfId="1" applyFont="1" applyFill="1" applyBorder="1" applyAlignment="1">
      <alignment horizontal="left"/>
    </xf>
    <xf numFmtId="0" fontId="20" fillId="0" borderId="8" xfId="1" applyFont="1" applyFill="1" applyBorder="1" applyAlignment="1">
      <alignment horizontal="left"/>
    </xf>
    <xf numFmtId="0" fontId="20" fillId="0" borderId="13" xfId="1" applyFont="1" applyFill="1" applyBorder="1" applyAlignment="1">
      <alignment horizontal="left"/>
    </xf>
    <xf numFmtId="0" fontId="46" fillId="3" borderId="0" xfId="1" applyFont="1" applyFill="1" applyBorder="1" applyAlignment="1" applyProtection="1">
      <alignment horizontal="center" vertical="center"/>
    </xf>
    <xf numFmtId="8" fontId="20" fillId="1" borderId="2" xfId="0" applyNumberFormat="1" applyFont="1" applyFill="1" applyBorder="1" applyAlignment="1" applyProtection="1">
      <alignment horizontal="center"/>
    </xf>
    <xf numFmtId="8" fontId="20" fillId="1" borderId="9" xfId="0" applyNumberFormat="1" applyFont="1" applyFill="1" applyBorder="1" applyAlignment="1" applyProtection="1">
      <alignment horizontal="center"/>
    </xf>
    <xf numFmtId="8" fontId="20" fillId="1" borderId="11" xfId="0" applyNumberFormat="1" applyFont="1" applyFill="1" applyBorder="1" applyAlignment="1" applyProtection="1">
      <alignment horizontal="center"/>
    </xf>
    <xf numFmtId="8" fontId="20" fillId="1" borderId="4" xfId="0" applyNumberFormat="1" applyFont="1" applyFill="1" applyBorder="1" applyAlignment="1" applyProtection="1">
      <alignment horizontal="center"/>
    </xf>
    <xf numFmtId="8" fontId="20" fillId="1" borderId="19" xfId="0" applyNumberFormat="1" applyFont="1" applyFill="1" applyBorder="1" applyAlignment="1" applyProtection="1">
      <alignment horizontal="center" vertical="center"/>
    </xf>
    <xf numFmtId="8" fontId="20" fillId="1" borderId="20" xfId="0" applyNumberFormat="1" applyFont="1" applyFill="1" applyBorder="1" applyAlignment="1" applyProtection="1">
      <alignment horizontal="center" vertical="center"/>
    </xf>
    <xf numFmtId="8" fontId="47" fillId="3" borderId="19" xfId="0" applyNumberFormat="1" applyFont="1" applyFill="1" applyBorder="1" applyAlignment="1" applyProtection="1">
      <alignment horizontal="center" vertical="center"/>
    </xf>
    <xf numFmtId="8" fontId="47" fillId="3" borderId="20" xfId="0" applyNumberFormat="1" applyFont="1" applyFill="1" applyBorder="1" applyAlignment="1" applyProtection="1">
      <alignment horizontal="center" vertical="center"/>
    </xf>
    <xf numFmtId="8" fontId="23" fillId="0" borderId="2" xfId="0" applyNumberFormat="1" applyFont="1" applyBorder="1" applyAlignment="1">
      <alignment horizontal="right"/>
    </xf>
    <xf numFmtId="8" fontId="23" fillId="0" borderId="9" xfId="0" applyNumberFormat="1" applyFont="1" applyBorder="1" applyAlignment="1">
      <alignment horizontal="right"/>
    </xf>
    <xf numFmtId="8" fontId="23" fillId="0" borderId="11" xfId="0" applyNumberFormat="1" applyFont="1" applyBorder="1" applyAlignment="1">
      <alignment horizontal="right"/>
    </xf>
    <xf numFmtId="8" fontId="23" fillId="0" borderId="4" xfId="0" applyNumberFormat="1" applyFont="1" applyBorder="1" applyAlignment="1">
      <alignment horizontal="right"/>
    </xf>
    <xf numFmtId="8" fontId="23" fillId="0" borderId="19" xfId="0" applyNumberFormat="1" applyFont="1" applyBorder="1" applyAlignment="1">
      <alignment horizontal="right" vertical="center"/>
    </xf>
    <xf numFmtId="8" fontId="23" fillId="0" borderId="20" xfId="0" applyNumberFormat="1" applyFont="1" applyBorder="1" applyAlignment="1">
      <alignment horizontal="right" vertical="center"/>
    </xf>
    <xf numFmtId="8" fontId="47" fillId="3" borderId="19" xfId="0" applyNumberFormat="1" applyFont="1" applyFill="1" applyBorder="1" applyAlignment="1" applyProtection="1">
      <alignment horizontal="right" vertical="center"/>
    </xf>
    <xf numFmtId="8" fontId="47" fillId="3" borderId="20" xfId="0" applyNumberFormat="1" applyFont="1" applyFill="1" applyBorder="1" applyAlignment="1" applyProtection="1">
      <alignment horizontal="right" vertical="center"/>
    </xf>
    <xf numFmtId="8" fontId="47" fillId="3" borderId="19" xfId="0" applyNumberFormat="1" applyFont="1" applyFill="1" applyBorder="1" applyAlignment="1">
      <alignment horizontal="right" vertical="center"/>
    </xf>
    <xf numFmtId="8" fontId="47" fillId="3" borderId="22" xfId="0" applyNumberFormat="1" applyFont="1" applyFill="1" applyBorder="1" applyAlignment="1">
      <alignment horizontal="right" vertical="center"/>
    </xf>
    <xf numFmtId="8" fontId="47" fillId="3" borderId="25" xfId="0" applyNumberFormat="1" applyFont="1" applyFill="1" applyBorder="1" applyAlignment="1">
      <alignment horizontal="right" vertical="center"/>
    </xf>
    <xf numFmtId="8" fontId="24" fillId="1" borderId="2" xfId="0" applyNumberFormat="1" applyFont="1" applyFill="1" applyBorder="1" applyAlignment="1" applyProtection="1">
      <alignment horizontal="center"/>
    </xf>
    <xf numFmtId="8" fontId="24" fillId="1" borderId="9" xfId="0" applyNumberFormat="1" applyFont="1" applyFill="1" applyBorder="1" applyAlignment="1" applyProtection="1">
      <alignment horizontal="center"/>
    </xf>
    <xf numFmtId="8" fontId="24" fillId="1" borderId="11" xfId="0" applyNumberFormat="1" applyFont="1" applyFill="1" applyBorder="1" applyAlignment="1" applyProtection="1">
      <alignment horizontal="center"/>
    </xf>
    <xf numFmtId="8" fontId="24" fillId="1" borderId="4" xfId="0" applyNumberFormat="1" applyFont="1" applyFill="1" applyBorder="1" applyAlignment="1" applyProtection="1">
      <alignment horizontal="center"/>
    </xf>
    <xf numFmtId="8" fontId="47" fillId="3" borderId="19" xfId="0" applyNumberFormat="1" applyFont="1" applyFill="1" applyBorder="1" applyAlignment="1">
      <alignment horizontal="center" vertical="center"/>
    </xf>
    <xf numFmtId="8" fontId="47" fillId="3" borderId="20" xfId="0" applyNumberFormat="1" applyFont="1" applyFill="1" applyBorder="1" applyAlignment="1">
      <alignment horizontal="center" vertical="center"/>
    </xf>
    <xf numFmtId="8" fontId="24" fillId="1" borderId="3" xfId="0" applyNumberFormat="1" applyFont="1" applyFill="1" applyBorder="1" applyAlignment="1" applyProtection="1">
      <alignment horizontal="center"/>
    </xf>
    <xf numFmtId="8" fontId="24" fillId="0" borderId="2" xfId="0" applyNumberFormat="1" applyFont="1" applyBorder="1" applyAlignment="1">
      <alignment horizontal="right"/>
    </xf>
    <xf numFmtId="8" fontId="24" fillId="0" borderId="3" xfId="0" applyNumberFormat="1" applyFont="1" applyBorder="1" applyAlignment="1">
      <alignment horizontal="right"/>
    </xf>
    <xf numFmtId="8" fontId="24" fillId="0" borderId="9" xfId="0" applyNumberFormat="1" applyFont="1" applyBorder="1" applyAlignment="1">
      <alignment horizontal="right"/>
    </xf>
    <xf numFmtId="8" fontId="24" fillId="0" borderId="11" xfId="0" applyNumberFormat="1" applyFont="1" applyBorder="1" applyAlignment="1">
      <alignment horizontal="right"/>
    </xf>
    <xf numFmtId="8" fontId="24" fillId="0" borderId="10" xfId="0" applyNumberFormat="1" applyFont="1" applyBorder="1" applyAlignment="1">
      <alignment horizontal="right"/>
    </xf>
    <xf numFmtId="8" fontId="24" fillId="0" borderId="4" xfId="0" applyNumberFormat="1" applyFont="1" applyBorder="1" applyAlignment="1">
      <alignment horizontal="right"/>
    </xf>
    <xf numFmtId="8" fontId="47" fillId="3" borderId="20" xfId="0" applyNumberFormat="1" applyFont="1" applyFill="1" applyBorder="1" applyAlignment="1">
      <alignment horizontal="right" vertical="center"/>
    </xf>
    <xf numFmtId="8" fontId="20" fillId="1" borderId="3" xfId="0" applyNumberFormat="1" applyFont="1" applyFill="1" applyBorder="1" applyAlignment="1" applyProtection="1">
      <alignment horizontal="center"/>
    </xf>
    <xf numFmtId="8" fontId="47" fillId="3" borderId="22" xfId="0" applyNumberFormat="1" applyFont="1" applyFill="1" applyBorder="1" applyAlignment="1" applyProtection="1">
      <alignment horizontal="right" vertical="center"/>
    </xf>
    <xf numFmtId="8" fontId="47" fillId="3" borderId="25" xfId="0" applyNumberFormat="1" applyFont="1" applyFill="1" applyBorder="1" applyAlignment="1" applyProtection="1">
      <alignment horizontal="right" vertical="center"/>
    </xf>
    <xf numFmtId="8" fontId="24" fillId="0" borderId="19" xfId="0" applyNumberFormat="1" applyFont="1" applyBorder="1" applyAlignment="1">
      <alignment horizontal="right" vertical="center"/>
    </xf>
    <xf numFmtId="8" fontId="24" fillId="0" borderId="22" xfId="0" applyNumberFormat="1" applyFont="1" applyBorder="1" applyAlignment="1">
      <alignment horizontal="right" vertical="center"/>
    </xf>
    <xf numFmtId="8" fontId="24" fillId="0" borderId="25" xfId="0" applyNumberFormat="1" applyFont="1" applyBorder="1" applyAlignment="1">
      <alignment horizontal="right" vertical="center"/>
    </xf>
    <xf numFmtId="8" fontId="20" fillId="4" borderId="2" xfId="0" applyNumberFormat="1" applyFont="1" applyFill="1" applyBorder="1" applyAlignment="1" applyProtection="1">
      <alignment horizontal="right"/>
      <protection locked="0"/>
    </xf>
    <xf numFmtId="8" fontId="20" fillId="4" borderId="9" xfId="0" applyNumberFormat="1" applyFont="1" applyFill="1" applyBorder="1" applyAlignment="1" applyProtection="1">
      <alignment horizontal="right"/>
      <protection locked="0"/>
    </xf>
    <xf numFmtId="8" fontId="20" fillId="4" borderId="11" xfId="0" applyNumberFormat="1" applyFont="1" applyFill="1" applyBorder="1" applyAlignment="1" applyProtection="1">
      <alignment horizontal="right"/>
      <protection locked="0"/>
    </xf>
    <xf numFmtId="8" fontId="20" fillId="4" borderId="4" xfId="0" applyNumberFormat="1" applyFont="1" applyFill="1" applyBorder="1" applyAlignment="1" applyProtection="1">
      <alignment horizontal="right"/>
      <protection locked="0"/>
    </xf>
    <xf numFmtId="8" fontId="25" fillId="0" borderId="19" xfId="0" applyNumberFormat="1" applyFont="1" applyBorder="1" applyAlignment="1" applyProtection="1">
      <alignment horizontal="right" vertical="center"/>
    </xf>
    <xf numFmtId="8" fontId="25" fillId="0" borderId="20" xfId="0" applyNumberFormat="1" applyFont="1" applyBorder="1" applyAlignment="1" applyProtection="1">
      <alignment horizontal="right" vertical="center"/>
    </xf>
    <xf numFmtId="8" fontId="25" fillId="0" borderId="22" xfId="0" applyNumberFormat="1" applyFont="1" applyBorder="1" applyAlignment="1" applyProtection="1">
      <alignment horizontal="right" vertical="center"/>
    </xf>
    <xf numFmtId="8" fontId="25" fillId="0" borderId="25" xfId="0" applyNumberFormat="1" applyFont="1" applyBorder="1" applyAlignment="1" applyProtection="1">
      <alignment horizontal="right" vertical="center"/>
    </xf>
    <xf numFmtId="0" fontId="20" fillId="3" borderId="2" xfId="0" applyFont="1" applyFill="1" applyBorder="1" applyAlignment="1">
      <alignment horizontal="center" vertical="center" wrapText="1"/>
    </xf>
    <xf numFmtId="0" fontId="20" fillId="3" borderId="9" xfId="0" applyFont="1" applyFill="1" applyBorder="1" applyAlignment="1">
      <alignment horizontal="center" vertical="center" wrapText="1"/>
    </xf>
    <xf numFmtId="14" fontId="32" fillId="0" borderId="8" xfId="0" applyNumberFormat="1" applyFont="1" applyFill="1" applyBorder="1" applyAlignment="1" applyProtection="1">
      <alignment horizontal="center"/>
    </xf>
    <xf numFmtId="0" fontId="20" fillId="0" borderId="0" xfId="0" applyFont="1" applyFill="1" applyAlignment="1" applyProtection="1">
      <alignment horizontal="left"/>
    </xf>
    <xf numFmtId="0" fontId="32" fillId="0" borderId="8" xfId="0" applyFont="1" applyFill="1" applyBorder="1" applyAlignment="1" applyProtection="1">
      <alignment horizontal="left"/>
    </xf>
    <xf numFmtId="0" fontId="32" fillId="0" borderId="3" xfId="0" applyFont="1" applyFill="1" applyBorder="1" applyAlignment="1" applyProtection="1">
      <alignment horizontal="left"/>
    </xf>
    <xf numFmtId="0" fontId="20" fillId="3" borderId="3" xfId="0" applyFont="1" applyFill="1" applyBorder="1" applyAlignment="1">
      <alignment horizontal="center" vertical="center" wrapText="1"/>
    </xf>
    <xf numFmtId="0" fontId="1" fillId="0" borderId="9" xfId="1" applyFont="1" applyBorder="1" applyAlignment="1"/>
    <xf numFmtId="0" fontId="1" fillId="0" borderId="1" xfId="1" applyFont="1" applyBorder="1" applyAlignment="1"/>
    <xf numFmtId="0" fontId="2" fillId="0" borderId="10" xfId="1" applyFont="1" applyFill="1" applyBorder="1" applyAlignment="1" applyProtection="1">
      <alignment horizontal="left"/>
    </xf>
    <xf numFmtId="0" fontId="2" fillId="0" borderId="4" xfId="1" applyFont="1" applyFill="1" applyBorder="1" applyAlignment="1" applyProtection="1">
      <alignment horizontal="left"/>
    </xf>
    <xf numFmtId="0" fontId="2" fillId="0" borderId="3" xfId="1" applyFont="1" applyFill="1" applyBorder="1" applyAlignment="1" applyProtection="1">
      <alignment horizontal="left"/>
    </xf>
    <xf numFmtId="0" fontId="2" fillId="0" borderId="9" xfId="1" applyFont="1" applyFill="1" applyBorder="1" applyAlignment="1" applyProtection="1">
      <alignment horizontal="left"/>
    </xf>
    <xf numFmtId="0" fontId="20" fillId="0" borderId="3" xfId="0" applyFont="1" applyFill="1" applyBorder="1" applyAlignment="1">
      <alignment horizontal="left"/>
    </xf>
    <xf numFmtId="0" fontId="46" fillId="3" borderId="26" xfId="0" applyFont="1" applyFill="1" applyBorder="1" applyAlignment="1">
      <alignment horizontal="left" vertical="center"/>
    </xf>
    <xf numFmtId="0" fontId="46" fillId="3" borderId="23" xfId="0" applyFont="1" applyFill="1" applyBorder="1" applyAlignment="1">
      <alignment horizontal="left" vertical="center"/>
    </xf>
    <xf numFmtId="0" fontId="46" fillId="3" borderId="21" xfId="1" applyFont="1" applyFill="1" applyBorder="1" applyAlignment="1" applyProtection="1">
      <alignment horizontal="left" vertical="center"/>
    </xf>
    <xf numFmtId="0" fontId="46" fillId="3" borderId="22" xfId="1" applyFont="1" applyFill="1" applyBorder="1" applyAlignment="1" applyProtection="1">
      <alignment horizontal="left" vertical="center"/>
    </xf>
    <xf numFmtId="0" fontId="46" fillId="3" borderId="20" xfId="1" applyFont="1" applyFill="1" applyBorder="1" applyAlignment="1" applyProtection="1">
      <alignment horizontal="left" vertical="center"/>
    </xf>
    <xf numFmtId="0" fontId="21" fillId="0" borderId="21" xfId="1" applyFont="1" applyFill="1" applyBorder="1" applyAlignment="1" applyProtection="1">
      <alignment horizontal="left" vertical="center"/>
    </xf>
    <xf numFmtId="0" fontId="21" fillId="0" borderId="22" xfId="1" applyFont="1" applyFill="1" applyBorder="1" applyAlignment="1" applyProtection="1">
      <alignment horizontal="left" vertical="center"/>
    </xf>
    <xf numFmtId="0" fontId="21" fillId="0" borderId="20" xfId="1" applyFont="1" applyFill="1" applyBorder="1" applyAlignment="1" applyProtection="1">
      <alignment horizontal="left" vertical="center"/>
    </xf>
    <xf numFmtId="0" fontId="32" fillId="0" borderId="8" xfId="0" applyNumberFormat="1" applyFont="1" applyFill="1" applyBorder="1" applyAlignment="1" applyProtection="1">
      <alignment horizontal="left"/>
    </xf>
    <xf numFmtId="0" fontId="21" fillId="3" borderId="0" xfId="1" applyFont="1" applyFill="1" applyBorder="1" applyAlignment="1" applyProtection="1">
      <alignment horizontal="center" vertical="center"/>
    </xf>
    <xf numFmtId="0" fontId="21" fillId="0" borderId="2" xfId="1" applyFont="1" applyFill="1" applyBorder="1" applyAlignment="1" applyProtection="1">
      <alignment horizontal="left"/>
    </xf>
    <xf numFmtId="0" fontId="21" fillId="0" borderId="3" xfId="1" applyFont="1" applyFill="1" applyBorder="1" applyAlignment="1" applyProtection="1">
      <alignment horizontal="left"/>
    </xf>
    <xf numFmtId="0" fontId="21" fillId="0" borderId="9" xfId="1" applyFont="1" applyFill="1" applyBorder="1" applyAlignment="1" applyProtection="1">
      <alignment horizontal="left"/>
    </xf>
    <xf numFmtId="0" fontId="1" fillId="0" borderId="3" xfId="1" applyFont="1" applyBorder="1" applyAlignment="1"/>
    <xf numFmtId="0" fontId="1" fillId="0" borderId="11" xfId="1" applyFont="1" applyBorder="1" applyAlignment="1">
      <alignment vertical="center" wrapText="1"/>
    </xf>
    <xf numFmtId="0" fontId="1" fillId="0" borderId="4" xfId="1" applyFont="1" applyBorder="1" applyAlignment="1">
      <alignment vertical="center" wrapText="1"/>
    </xf>
    <xf numFmtId="0" fontId="1" fillId="0" borderId="6" xfId="1" applyFont="1" applyBorder="1" applyAlignment="1">
      <alignment vertical="center" wrapText="1"/>
    </xf>
    <xf numFmtId="0" fontId="1" fillId="0" borderId="5" xfId="1" applyFont="1" applyBorder="1" applyAlignment="1">
      <alignment vertical="center" wrapText="1"/>
    </xf>
    <xf numFmtId="0" fontId="1" fillId="0" borderId="12" xfId="1" applyFont="1" applyBorder="1" applyAlignment="1">
      <alignment vertical="center" wrapText="1"/>
    </xf>
    <xf numFmtId="0" fontId="1" fillId="0" borderId="13" xfId="1" applyFont="1" applyBorder="1" applyAlignment="1">
      <alignment vertical="center" wrapText="1"/>
    </xf>
    <xf numFmtId="49" fontId="21" fillId="0" borderId="2" xfId="0" applyNumberFormat="1" applyFont="1" applyFill="1" applyBorder="1" applyAlignment="1" applyProtection="1">
      <alignment horizontal="left"/>
    </xf>
    <xf numFmtId="49" fontId="21" fillId="0" borderId="3" xfId="0" applyNumberFormat="1" applyFont="1" applyFill="1" applyBorder="1" applyAlignment="1" applyProtection="1">
      <alignment horizontal="left"/>
    </xf>
    <xf numFmtId="49" fontId="21" fillId="0" borderId="9" xfId="0" applyNumberFormat="1" applyFont="1" applyFill="1" applyBorder="1" applyAlignment="1" applyProtection="1">
      <alignment horizontal="left"/>
    </xf>
    <xf numFmtId="0" fontId="31" fillId="0" borderId="0" xfId="0" applyFont="1" applyFill="1" applyAlignment="1" applyProtection="1">
      <alignment horizontal="center"/>
    </xf>
    <xf numFmtId="0" fontId="20" fillId="0" borderId="0" xfId="0" applyFont="1" applyAlignment="1">
      <alignment horizontal="center"/>
    </xf>
    <xf numFmtId="0" fontId="30" fillId="0" borderId="0" xfId="0" applyFont="1" applyFill="1" applyAlignment="1" applyProtection="1">
      <alignment horizontal="center"/>
    </xf>
    <xf numFmtId="0" fontId="45" fillId="0" borderId="0" xfId="0" applyFont="1" applyAlignment="1">
      <alignment horizontal="right"/>
    </xf>
    <xf numFmtId="0" fontId="20" fillId="0" borderId="0" xfId="0" applyFont="1" applyFill="1" applyBorder="1" applyAlignment="1" applyProtection="1">
      <alignment horizontal="left"/>
    </xf>
    <xf numFmtId="0" fontId="20" fillId="0" borderId="0" xfId="0" applyFont="1" applyFill="1" applyAlignment="1" applyProtection="1"/>
    <xf numFmtId="0" fontId="20" fillId="0" borderId="0" xfId="0" applyFont="1" applyAlignment="1">
      <alignment vertical="center" wrapText="1"/>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9" xfId="0" applyFont="1" applyFill="1" applyBorder="1" applyAlignment="1">
      <alignment horizontal="center" vertical="center"/>
    </xf>
    <xf numFmtId="0" fontId="1" fillId="0" borderId="9" xfId="1" applyFont="1" applyBorder="1" applyAlignment="1">
      <alignment horizontal="left"/>
    </xf>
    <xf numFmtId="0" fontId="1" fillId="0" borderId="1" xfId="1" applyFont="1" applyBorder="1" applyAlignment="1">
      <alignment horizontal="left"/>
    </xf>
    <xf numFmtId="0" fontId="29" fillId="0" borderId="0" xfId="0" applyFont="1" applyAlignment="1">
      <alignment horizontal="center"/>
    </xf>
    <xf numFmtId="0" fontId="27" fillId="0" borderId="17" xfId="1" applyFont="1" applyFill="1" applyBorder="1" applyAlignment="1" applyProtection="1">
      <alignment horizontal="left"/>
    </xf>
    <xf numFmtId="0" fontId="27" fillId="0" borderId="18" xfId="1" applyFont="1" applyFill="1" applyBorder="1" applyAlignment="1" applyProtection="1">
      <alignment horizontal="left"/>
    </xf>
    <xf numFmtId="49" fontId="21" fillId="3" borderId="2" xfId="0" applyNumberFormat="1" applyFont="1" applyFill="1" applyBorder="1" applyAlignment="1" applyProtection="1">
      <alignment horizontal="center" vertical="center"/>
    </xf>
    <xf numFmtId="49" fontId="21" fillId="3" borderId="3" xfId="0" applyNumberFormat="1" applyFont="1" applyFill="1" applyBorder="1" applyAlignment="1" applyProtection="1">
      <alignment horizontal="center" vertical="center"/>
    </xf>
    <xf numFmtId="49" fontId="21" fillId="3" borderId="9" xfId="0" applyNumberFormat="1" applyFont="1" applyFill="1" applyBorder="1" applyAlignment="1" applyProtection="1">
      <alignment horizontal="center" vertical="center"/>
    </xf>
    <xf numFmtId="0" fontId="20" fillId="4" borderId="8" xfId="0" applyFont="1" applyFill="1" applyBorder="1" applyAlignment="1" applyProtection="1">
      <alignment horizontal="center"/>
      <protection locked="0"/>
    </xf>
    <xf numFmtId="8" fontId="1" fillId="4" borderId="2" xfId="0" applyNumberFormat="1" applyFont="1" applyFill="1" applyBorder="1" applyAlignment="1" applyProtection="1">
      <alignment horizontal="right"/>
      <protection locked="0"/>
    </xf>
    <xf numFmtId="8" fontId="1" fillId="4" borderId="9" xfId="0" applyNumberFormat="1" applyFont="1" applyFill="1" applyBorder="1" applyAlignment="1" applyProtection="1">
      <alignment horizontal="right"/>
      <protection locked="0"/>
    </xf>
    <xf numFmtId="8" fontId="1" fillId="4" borderId="16" xfId="0" applyNumberFormat="1" applyFont="1" applyFill="1" applyBorder="1" applyAlignment="1" applyProtection="1">
      <alignment horizontal="right"/>
      <protection locked="0"/>
    </xf>
    <xf numFmtId="8" fontId="1" fillId="4" borderId="18" xfId="0" applyNumberFormat="1" applyFont="1" applyFill="1" applyBorder="1" applyAlignment="1" applyProtection="1">
      <alignment horizontal="right"/>
      <protection locked="0"/>
    </xf>
    <xf numFmtId="8" fontId="47" fillId="3" borderId="19" xfId="0" applyNumberFormat="1" applyFont="1" applyFill="1" applyBorder="1" applyAlignment="1" applyProtection="1">
      <alignment horizontal="right"/>
    </xf>
    <xf numFmtId="8" fontId="47" fillId="3" borderId="20" xfId="0" applyNumberFormat="1" applyFont="1" applyFill="1" applyBorder="1" applyAlignment="1" applyProtection="1">
      <alignment horizontal="right"/>
    </xf>
    <xf numFmtId="8" fontId="25" fillId="1" borderId="12" xfId="0" applyNumberFormat="1" applyFont="1" applyFill="1" applyBorder="1" applyAlignment="1" applyProtection="1">
      <alignment horizontal="center"/>
    </xf>
    <xf numFmtId="8" fontId="25" fillId="1" borderId="13" xfId="0" applyNumberFormat="1" applyFont="1" applyFill="1" applyBorder="1" applyAlignment="1" applyProtection="1">
      <alignment horizontal="center"/>
    </xf>
    <xf numFmtId="8" fontId="25" fillId="0" borderId="19" xfId="0" applyNumberFormat="1" applyFont="1" applyFill="1" applyBorder="1" applyAlignment="1" applyProtection="1">
      <alignment horizontal="right"/>
    </xf>
    <xf numFmtId="8" fontId="25" fillId="0" borderId="20" xfId="0" applyNumberFormat="1" applyFont="1" applyFill="1" applyBorder="1" applyAlignment="1" applyProtection="1">
      <alignment horizontal="right"/>
    </xf>
    <xf numFmtId="8" fontId="1" fillId="1" borderId="2" xfId="0" applyNumberFormat="1" applyFont="1" applyFill="1" applyBorder="1" applyAlignment="1" applyProtection="1">
      <alignment horizontal="center"/>
    </xf>
    <xf numFmtId="8" fontId="1" fillId="1" borderId="9" xfId="0" applyNumberFormat="1" applyFont="1" applyFill="1" applyBorder="1" applyAlignment="1" applyProtection="1">
      <alignment horizontal="center"/>
    </xf>
    <xf numFmtId="8" fontId="28" fillId="0" borderId="8" xfId="0" applyNumberFormat="1" applyFont="1" applyBorder="1" applyAlignment="1" applyProtection="1">
      <alignment horizontal="center"/>
    </xf>
    <xf numFmtId="0" fontId="31" fillId="0" borderId="0" xfId="0" applyFont="1" applyAlignment="1">
      <alignment horizontal="center"/>
    </xf>
    <xf numFmtId="0" fontId="20" fillId="0" borderId="0" xfId="0" applyFont="1" applyAlignment="1">
      <alignment horizontal="left"/>
    </xf>
    <xf numFmtId="0" fontId="27" fillId="0" borderId="3" xfId="1" applyFont="1" applyFill="1" applyBorder="1" applyAlignment="1" applyProtection="1">
      <alignment horizontal="left"/>
    </xf>
    <xf numFmtId="0" fontId="27" fillId="0" borderId="9" xfId="1" applyFont="1" applyFill="1" applyBorder="1" applyAlignment="1" applyProtection="1">
      <alignment horizontal="left"/>
    </xf>
    <xf numFmtId="0" fontId="20" fillId="0" borderId="0" xfId="0" applyFont="1" applyBorder="1" applyAlignment="1">
      <alignment horizontal="left"/>
    </xf>
    <xf numFmtId="0" fontId="21" fillId="0" borderId="21" xfId="1" applyFont="1" applyFill="1" applyBorder="1" applyAlignment="1" applyProtection="1">
      <alignment horizontal="left"/>
    </xf>
    <xf numFmtId="0" fontId="21" fillId="0" borderId="22" xfId="1" applyFont="1" applyFill="1" applyBorder="1" applyAlignment="1" applyProtection="1">
      <alignment horizontal="left"/>
    </xf>
    <xf numFmtId="0" fontId="21" fillId="0" borderId="20" xfId="1" applyFont="1" applyFill="1" applyBorder="1" applyAlignment="1" applyProtection="1">
      <alignment horizontal="left"/>
    </xf>
    <xf numFmtId="0" fontId="0" fillId="3" borderId="0" xfId="0" applyFont="1" applyFill="1" applyBorder="1" applyAlignment="1" applyProtection="1"/>
    <xf numFmtId="0" fontId="3" fillId="0" borderId="8" xfId="0" applyFont="1" applyFill="1" applyBorder="1" applyAlignment="1" applyProtection="1">
      <alignment horizontal="left"/>
    </xf>
    <xf numFmtId="0" fontId="20" fillId="0" borderId="0" xfId="0" applyFont="1" applyAlignment="1"/>
    <xf numFmtId="0" fontId="30" fillId="0" borderId="0" xfId="0" applyFont="1" applyAlignment="1">
      <alignment horizontal="center"/>
    </xf>
    <xf numFmtId="0" fontId="20" fillId="0" borderId="0" xfId="0" applyFont="1" applyBorder="1" applyAlignment="1">
      <alignment horizontal="center"/>
    </xf>
    <xf numFmtId="0" fontId="3" fillId="4" borderId="8" xfId="0" applyNumberFormat="1" applyFont="1" applyFill="1" applyBorder="1" applyAlignment="1" applyProtection="1">
      <alignment horizontal="center"/>
      <protection locked="0"/>
    </xf>
    <xf numFmtId="0" fontId="20" fillId="2" borderId="12" xfId="0" applyFont="1" applyFill="1" applyBorder="1" applyAlignment="1">
      <alignment horizontal="center"/>
    </xf>
    <xf numFmtId="0" fontId="20" fillId="2" borderId="8" xfId="0" applyFont="1" applyFill="1" applyBorder="1" applyAlignment="1">
      <alignment horizontal="center"/>
    </xf>
    <xf numFmtId="0" fontId="20" fillId="2" borderId="13" xfId="0" applyFont="1" applyFill="1" applyBorder="1" applyAlignment="1">
      <alignment horizontal="center"/>
    </xf>
    <xf numFmtId="0" fontId="20" fillId="4" borderId="8" xfId="0" applyFont="1" applyFill="1" applyBorder="1" applyAlignment="1" applyProtection="1">
      <alignment horizontal="left"/>
      <protection locked="0"/>
    </xf>
    <xf numFmtId="0" fontId="20" fillId="0" borderId="10" xfId="0" applyFont="1" applyBorder="1" applyAlignment="1"/>
    <xf numFmtId="0" fontId="21" fillId="2" borderId="0" xfId="0" applyFont="1" applyFill="1" applyBorder="1" applyAlignment="1">
      <alignment horizontal="center"/>
    </xf>
    <xf numFmtId="14" fontId="3" fillId="4" borderId="8" xfId="0" applyNumberFormat="1" applyFont="1" applyFill="1" applyBorder="1" applyAlignment="1" applyProtection="1">
      <alignment horizontal="center"/>
      <protection locked="0"/>
    </xf>
    <xf numFmtId="0" fontId="46" fillId="3" borderId="21" xfId="1" applyFont="1" applyFill="1" applyBorder="1" applyAlignment="1">
      <alignment horizontal="left"/>
    </xf>
    <xf numFmtId="0" fontId="46" fillId="3" borderId="22" xfId="1" applyFont="1" applyFill="1" applyBorder="1" applyAlignment="1">
      <alignment horizontal="left"/>
    </xf>
    <xf numFmtId="0" fontId="46" fillId="3" borderId="20" xfId="1" applyFont="1" applyFill="1" applyBorder="1" applyAlignment="1">
      <alignment horizontal="left"/>
    </xf>
    <xf numFmtId="6" fontId="20" fillId="4" borderId="8" xfId="0" applyNumberFormat="1" applyFont="1" applyFill="1" applyBorder="1" applyAlignment="1" applyProtection="1">
      <protection locked="0"/>
    </xf>
    <xf numFmtId="0" fontId="20" fillId="0" borderId="0" xfId="0" applyFont="1" applyBorder="1" applyAlignment="1">
      <alignment vertical="top" wrapText="1"/>
    </xf>
    <xf numFmtId="14" fontId="33" fillId="4" borderId="8" xfId="0" applyNumberFormat="1" applyFont="1" applyFill="1" applyBorder="1" applyAlignment="1" applyProtection="1">
      <alignment horizontal="center"/>
      <protection locked="0"/>
    </xf>
    <xf numFmtId="0" fontId="20" fillId="0" borderId="0" xfId="0" applyFont="1" applyBorder="1" applyAlignment="1"/>
    <xf numFmtId="0" fontId="21" fillId="0" borderId="12" xfId="1" applyFont="1" applyFill="1" applyBorder="1" applyAlignment="1">
      <alignment horizontal="left"/>
    </xf>
    <xf numFmtId="0" fontId="21" fillId="0" borderId="8" xfId="1" applyFont="1" applyFill="1" applyBorder="1" applyAlignment="1">
      <alignment horizontal="left"/>
    </xf>
    <xf numFmtId="0" fontId="21" fillId="0" borderId="13" xfId="1" applyFont="1" applyFill="1" applyBorder="1" applyAlignment="1">
      <alignment horizontal="left"/>
    </xf>
    <xf numFmtId="0" fontId="21" fillId="2" borderId="0" xfId="0" applyFont="1" applyFill="1" applyBorder="1" applyAlignment="1">
      <alignment horizontal="right"/>
    </xf>
    <xf numFmtId="0" fontId="21" fillId="2" borderId="8" xfId="0" applyFont="1" applyFill="1" applyBorder="1" applyAlignment="1" applyProtection="1">
      <alignment horizontal="center"/>
      <protection locked="0"/>
    </xf>
    <xf numFmtId="0" fontId="21" fillId="2" borderId="13" xfId="0" applyFont="1" applyFill="1" applyBorder="1" applyAlignment="1" applyProtection="1">
      <alignment horizontal="center"/>
      <protection locked="0"/>
    </xf>
    <xf numFmtId="0" fontId="21" fillId="2" borderId="6" xfId="0" applyFont="1" applyFill="1" applyBorder="1" applyAlignment="1">
      <alignment horizontal="left"/>
    </xf>
    <xf numFmtId="0" fontId="21" fillId="2" borderId="0" xfId="0" applyFont="1" applyFill="1" applyBorder="1" applyAlignment="1">
      <alignment horizontal="left"/>
    </xf>
    <xf numFmtId="0" fontId="20" fillId="2" borderId="8" xfId="0" applyFont="1" applyFill="1" applyBorder="1" applyAlignment="1" applyProtection="1">
      <alignment horizontal="center"/>
      <protection locked="0"/>
    </xf>
    <xf numFmtId="0" fontId="21" fillId="2" borderId="11" xfId="0" applyFont="1" applyFill="1" applyBorder="1" applyAlignment="1">
      <alignment horizontal="left"/>
    </xf>
    <xf numFmtId="0" fontId="21" fillId="2" borderId="10" xfId="0" applyFont="1" applyFill="1" applyBorder="1" applyAlignment="1">
      <alignment horizontal="left"/>
    </xf>
    <xf numFmtId="0" fontId="3" fillId="0" borderId="8" xfId="0" applyNumberFormat="1" applyFont="1" applyFill="1" applyBorder="1" applyAlignment="1" applyProtection="1">
      <alignment horizontal="center"/>
    </xf>
    <xf numFmtId="0" fontId="46" fillId="3" borderId="21" xfId="1" applyFont="1" applyFill="1" applyBorder="1" applyAlignment="1" applyProtection="1">
      <alignment horizontal="left"/>
    </xf>
    <xf numFmtId="0" fontId="46" fillId="3" borderId="22" xfId="1" applyFont="1" applyFill="1" applyBorder="1" applyAlignment="1" applyProtection="1">
      <alignment horizontal="left"/>
    </xf>
    <xf numFmtId="0" fontId="46" fillId="3" borderId="20" xfId="1" applyFont="1" applyFill="1" applyBorder="1" applyAlignment="1" applyProtection="1">
      <alignment horizontal="left"/>
    </xf>
    <xf numFmtId="0" fontId="46" fillId="3" borderId="0" xfId="1" applyFont="1" applyFill="1" applyBorder="1" applyAlignment="1" applyProtection="1">
      <alignment horizontal="center"/>
    </xf>
    <xf numFmtId="8" fontId="24" fillId="0" borderId="19" xfId="0" applyNumberFormat="1" applyFont="1" applyFill="1" applyBorder="1" applyAlignment="1" applyProtection="1">
      <alignment horizontal="right"/>
    </xf>
    <xf numFmtId="8" fontId="24" fillId="0" borderId="20" xfId="0" applyNumberFormat="1" applyFont="1" applyFill="1" applyBorder="1" applyAlignment="1" applyProtection="1">
      <alignment horizontal="right"/>
    </xf>
    <xf numFmtId="0" fontId="21" fillId="0" borderId="0" xfId="1" applyFont="1" applyFill="1" applyBorder="1" applyAlignment="1" applyProtection="1">
      <alignment horizontal="center"/>
    </xf>
    <xf numFmtId="0" fontId="29"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20" fillId="0" borderId="0" xfId="0" applyFont="1" applyAlignment="1">
      <alignment horizontal="left" vertical="center"/>
    </xf>
    <xf numFmtId="0" fontId="23" fillId="0" borderId="8" xfId="0" applyFont="1" applyBorder="1" applyAlignment="1" applyProtection="1">
      <alignment horizontal="left" vertical="center"/>
    </xf>
    <xf numFmtId="0" fontId="23" fillId="0" borderId="8" xfId="0" applyNumberFormat="1" applyFont="1" applyBorder="1" applyAlignment="1" applyProtection="1">
      <alignment horizontal="left" vertical="center"/>
    </xf>
    <xf numFmtId="0" fontId="20" fillId="0" borderId="0" xfId="0" applyFont="1" applyAlignment="1">
      <alignment vertical="center"/>
    </xf>
    <xf numFmtId="14" fontId="23" fillId="0" borderId="8" xfId="0" applyNumberFormat="1" applyFont="1" applyBorder="1" applyAlignment="1" applyProtection="1">
      <alignment horizontal="left" vertical="center"/>
    </xf>
    <xf numFmtId="0" fontId="16" fillId="0" borderId="0" xfId="0" applyFont="1"/>
    <xf numFmtId="0" fontId="34" fillId="0" borderId="0" xfId="0" applyFont="1"/>
    <xf numFmtId="0" fontId="0" fillId="0" borderId="0" xfId="0" applyAlignment="1">
      <alignment horizontal="center"/>
    </xf>
    <xf numFmtId="0" fontId="20" fillId="0" borderId="0" xfId="0" applyFont="1" applyAlignment="1">
      <alignment vertical="top" wrapText="1"/>
    </xf>
    <xf numFmtId="14" fontId="1" fillId="4" borderId="8" xfId="0" applyNumberFormat="1" applyFont="1" applyFill="1" applyBorder="1" applyAlignment="1" applyProtection="1">
      <alignment horizontal="center" vertical="center"/>
      <protection locked="0"/>
    </xf>
    <xf numFmtId="0" fontId="20" fillId="4" borderId="8" xfId="0" applyFont="1" applyFill="1" applyBorder="1" applyAlignment="1" applyProtection="1">
      <alignment horizontal="left" vertical="center"/>
      <protection locked="0"/>
    </xf>
    <xf numFmtId="0" fontId="20" fillId="0" borderId="8" xfId="0" applyFont="1" applyBorder="1" applyAlignment="1">
      <alignment horizontal="left" vertical="center"/>
    </xf>
    <xf numFmtId="0" fontId="20" fillId="0" borderId="10" xfId="0" applyFont="1" applyBorder="1" applyAlignment="1">
      <alignment horizontal="left" vertical="top"/>
    </xf>
    <xf numFmtId="0" fontId="20" fillId="0" borderId="0" xfId="0" applyFont="1" applyAlignment="1">
      <alignment horizontal="center" vertical="top"/>
    </xf>
    <xf numFmtId="0" fontId="20" fillId="0" borderId="10" xfId="0" applyFont="1" applyBorder="1" applyAlignment="1">
      <alignment horizontal="left" vertical="center"/>
    </xf>
    <xf numFmtId="0" fontId="20" fillId="0" borderId="10" xfId="0" applyFont="1" applyBorder="1" applyAlignment="1">
      <alignment horizontal="left"/>
    </xf>
    <xf numFmtId="0" fontId="21" fillId="0" borderId="0" xfId="0" applyFont="1" applyAlignment="1">
      <alignment horizontal="left"/>
    </xf>
    <xf numFmtId="0" fontId="20" fillId="0" borderId="0" xfId="0" applyFont="1" applyAlignment="1">
      <alignment horizontal="left" vertical="center" wrapText="1"/>
    </xf>
    <xf numFmtId="0" fontId="23" fillId="0" borderId="8" xfId="0" applyFont="1" applyFill="1" applyBorder="1" applyAlignment="1" applyProtection="1">
      <alignment horizontal="center" vertical="center"/>
    </xf>
    <xf numFmtId="0" fontId="23" fillId="0" borderId="8" xfId="0" applyFont="1" applyBorder="1" applyAlignment="1">
      <alignment horizontal="left" vertical="center"/>
    </xf>
    <xf numFmtId="0" fontId="34" fillId="0" borderId="0" xfId="0" applyFont="1" applyAlignment="1">
      <alignment horizontal="left"/>
    </xf>
    <xf numFmtId="165" fontId="1" fillId="4" borderId="2" xfId="2" applyNumberFormat="1" applyFont="1" applyFill="1" applyBorder="1" applyAlignment="1" applyProtection="1">
      <alignment horizontal="center"/>
      <protection locked="0"/>
    </xf>
    <xf numFmtId="165" fontId="1" fillId="4" borderId="9" xfId="2" applyNumberFormat="1" applyFont="1" applyFill="1" applyBorder="1" applyAlignment="1" applyProtection="1">
      <alignment horizontal="center"/>
      <protection locked="0"/>
    </xf>
    <xf numFmtId="165" fontId="1" fillId="4" borderId="11" xfId="2" applyNumberFormat="1" applyFont="1" applyFill="1" applyBorder="1" applyAlignment="1" applyProtection="1">
      <alignment horizontal="center"/>
      <protection locked="0"/>
    </xf>
    <xf numFmtId="165" fontId="1" fillId="4" borderId="4" xfId="2" applyNumberFormat="1" applyFont="1" applyFill="1" applyBorder="1" applyAlignment="1" applyProtection="1">
      <alignment horizontal="center"/>
      <protection locked="0"/>
    </xf>
    <xf numFmtId="165" fontId="43" fillId="0" borderId="2" xfId="2" applyNumberFormat="1" applyFont="1" applyBorder="1" applyAlignment="1" applyProtection="1">
      <alignment horizontal="center"/>
    </xf>
    <xf numFmtId="165" fontId="43" fillId="0" borderId="9" xfId="2" applyNumberFormat="1" applyFont="1" applyBorder="1" applyAlignment="1" applyProtection="1">
      <alignment horizontal="center"/>
    </xf>
    <xf numFmtId="4" fontId="1" fillId="3" borderId="2" xfId="2" applyNumberFormat="1" applyFont="1" applyFill="1" applyBorder="1" applyAlignment="1" applyProtection="1">
      <alignment horizontal="center" vertical="center" wrapText="1"/>
    </xf>
    <xf numFmtId="4" fontId="1" fillId="3" borderId="9" xfId="2" applyNumberFormat="1" applyFont="1" applyFill="1" applyBorder="1" applyAlignment="1" applyProtection="1">
      <alignment horizontal="center" vertical="center" wrapText="1"/>
    </xf>
    <xf numFmtId="0" fontId="1" fillId="4" borderId="2" xfId="2" applyNumberFormat="1" applyFont="1" applyFill="1" applyBorder="1" applyAlignment="1" applyProtection="1">
      <alignment horizontal="center"/>
      <protection locked="0"/>
    </xf>
    <xf numFmtId="0" fontId="1" fillId="4" borderId="9" xfId="2" applyNumberFormat="1" applyFont="1" applyFill="1" applyBorder="1" applyAlignment="1" applyProtection="1">
      <alignment horizontal="center"/>
      <protection locked="0"/>
    </xf>
    <xf numFmtId="0" fontId="1" fillId="4" borderId="11" xfId="2" applyNumberFormat="1" applyFont="1" applyFill="1" applyBorder="1" applyAlignment="1" applyProtection="1">
      <alignment horizontal="center"/>
      <protection locked="0"/>
    </xf>
    <xf numFmtId="0" fontId="1" fillId="4" borderId="4" xfId="2" applyNumberFormat="1" applyFont="1" applyFill="1" applyBorder="1" applyAlignment="1" applyProtection="1">
      <alignment horizontal="center"/>
      <protection locked="0"/>
    </xf>
    <xf numFmtId="4" fontId="3" fillId="3" borderId="3" xfId="2" applyNumberFormat="1" applyFont="1" applyFill="1" applyBorder="1" applyAlignment="1" applyProtection="1">
      <alignment horizontal="center"/>
    </xf>
    <xf numFmtId="0" fontId="32" fillId="0" borderId="3" xfId="2" applyNumberFormat="1" applyFont="1" applyBorder="1" applyAlignment="1" applyProtection="1">
      <alignment horizontal="left"/>
    </xf>
    <xf numFmtId="0" fontId="32" fillId="0" borderId="8" xfId="2" applyNumberFormat="1" applyFont="1" applyBorder="1" applyAlignment="1" applyProtection="1">
      <alignment horizontal="left"/>
    </xf>
    <xf numFmtId="14" fontId="32" fillId="0" borderId="3" xfId="2" applyNumberFormat="1" applyFont="1" applyBorder="1" applyAlignment="1" applyProtection="1">
      <alignment horizontal="left"/>
    </xf>
    <xf numFmtId="4" fontId="1" fillId="0" borderId="0" xfId="2" applyNumberFormat="1" applyFont="1" applyAlignment="1" applyProtection="1">
      <alignment horizontal="left"/>
    </xf>
    <xf numFmtId="4" fontId="44" fillId="3" borderId="2" xfId="2" applyNumberFormat="1" applyFont="1" applyFill="1" applyBorder="1" applyAlignment="1" applyProtection="1">
      <alignment horizontal="center"/>
    </xf>
    <xf numFmtId="4" fontId="44" fillId="3" borderId="3" xfId="2" applyNumberFormat="1" applyFont="1" applyFill="1" applyBorder="1" applyAlignment="1" applyProtection="1">
      <alignment horizontal="center"/>
    </xf>
    <xf numFmtId="4" fontId="45" fillId="0" borderId="0" xfId="2" applyNumberFormat="1" applyFont="1" applyAlignment="1" applyProtection="1">
      <alignment horizontal="right"/>
    </xf>
    <xf numFmtId="4" fontId="37" fillId="0" borderId="0" xfId="2" applyNumberFormat="1" applyFont="1" applyAlignment="1" applyProtection="1">
      <alignment horizontal="center"/>
    </xf>
    <xf numFmtId="4" fontId="1" fillId="0" borderId="0" xfId="2" applyNumberFormat="1" applyFont="1" applyAlignment="1" applyProtection="1">
      <alignment horizontal="center"/>
    </xf>
    <xf numFmtId="4" fontId="40" fillId="0" borderId="0" xfId="2" applyNumberFormat="1" applyFont="1" applyAlignment="1" applyProtection="1">
      <alignment horizontal="center"/>
    </xf>
    <xf numFmtId="4" fontId="1" fillId="0" borderId="0" xfId="2" applyNumberFormat="1" applyFont="1" applyAlignment="1" applyProtection="1">
      <alignment horizontal="left" vertical="center" wrapText="1"/>
    </xf>
  </cellXfs>
  <cellStyles count="7">
    <cellStyle name="Comma0" xfId="3"/>
    <cellStyle name="Currency0" xfId="4"/>
    <cellStyle name="Date" xfId="5"/>
    <cellStyle name="Fixed" xfId="6"/>
    <cellStyle name="Normal" xfId="0" builtinId="0"/>
    <cellStyle name="Normal 2" xfId="1"/>
    <cellStyle name="Normal 3" xfId="2"/>
  </cellStyles>
  <dxfs count="17">
    <dxf>
      <fill>
        <patternFill>
          <bgColor theme="5" tint="0.79998168889431442"/>
        </patternFill>
      </fill>
    </dxf>
    <dxf>
      <fill>
        <patternFill>
          <bgColor theme="5" tint="0.79998168889431442"/>
        </patternFill>
      </fill>
    </dxf>
    <dxf>
      <font>
        <color theme="0"/>
      </font>
    </dxf>
    <dxf>
      <font>
        <color theme="0"/>
      </font>
    </dxf>
    <dxf>
      <font>
        <color theme="0"/>
      </font>
    </dxf>
    <dxf>
      <fill>
        <patternFill>
          <bgColor theme="5" tint="0.79998168889431442"/>
        </patternFill>
      </fill>
    </dxf>
    <dxf>
      <fill>
        <patternFill>
          <bgColor theme="5" tint="0.79998168889431442"/>
        </patternFill>
      </fill>
    </dxf>
    <dxf>
      <font>
        <color auto="1"/>
      </font>
      <fill>
        <patternFill>
          <bgColor theme="5" tint="0.79998168889431442"/>
        </patternFill>
      </fill>
    </dxf>
    <dxf>
      <font>
        <color theme="0"/>
      </font>
    </dxf>
    <dxf>
      <font>
        <color theme="0"/>
      </font>
    </dxf>
    <dxf>
      <font>
        <color theme="0"/>
      </font>
    </dxf>
    <dxf>
      <font>
        <color theme="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9" defaultPivotStyle="PivotStyleLight16"/>
  <colors>
    <mruColors>
      <color rgb="FF008000"/>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10</xdr:row>
          <xdr:rowOff>66675</xdr:rowOff>
        </xdr:from>
        <xdr:to>
          <xdr:col>1</xdr:col>
          <xdr:colOff>76200</xdr:colOff>
          <xdr:row>12</xdr:row>
          <xdr:rowOff>28575</xdr:rowOff>
        </xdr:to>
        <xdr:sp macro="" textlink="">
          <xdr:nvSpPr>
            <xdr:cNvPr id="15466" name="Check Box 106" hidden="1">
              <a:extLst>
                <a:ext uri="{63B3BB69-23CF-44E3-9099-C40C66FF867C}">
                  <a14:compatExt spid="_x0000_s154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0"/>
  <sheetViews>
    <sheetView showGridLines="0" view="pageBreakPreview" zoomScaleSheetLayoutView="100" workbookViewId="0">
      <selection activeCell="A2" sqref="A2:L2"/>
    </sheetView>
  </sheetViews>
  <sheetFormatPr defaultColWidth="8.85546875" defaultRowHeight="15" x14ac:dyDescent="0.25"/>
  <cols>
    <col min="1" max="1" width="4" style="4" customWidth="1"/>
    <col min="2" max="3" width="12" style="7" customWidth="1"/>
    <col min="4" max="4" width="14" style="7" customWidth="1"/>
    <col min="5" max="5" width="16.7109375" style="7" customWidth="1"/>
    <col min="6" max="6" width="5.7109375" style="7" customWidth="1"/>
    <col min="7" max="7" width="11.7109375" style="7" customWidth="1"/>
    <col min="8" max="8" width="9.7109375" style="7" customWidth="1"/>
    <col min="9" max="9" width="7.7109375" style="7" customWidth="1"/>
    <col min="10" max="10" width="2.7109375" style="7" customWidth="1"/>
    <col min="11" max="11" width="5.7109375" style="7" customWidth="1"/>
    <col min="12" max="12" width="9.7109375" style="7" customWidth="1"/>
    <col min="13" max="13" width="9.42578125" style="7" customWidth="1"/>
    <col min="14" max="15" width="9.42578125" style="37" customWidth="1"/>
    <col min="16" max="17" width="9.42578125" style="7" customWidth="1"/>
    <col min="18" max="16384" width="8.85546875" style="7"/>
  </cols>
  <sheetData>
    <row r="1" spans="1:15" ht="12.75" customHeight="1" x14ac:dyDescent="0.25">
      <c r="A1" s="255" t="s">
        <v>153</v>
      </c>
      <c r="B1" s="255"/>
      <c r="C1" s="255"/>
      <c r="D1" s="255"/>
      <c r="E1" s="255"/>
      <c r="F1" s="255"/>
      <c r="G1" s="255"/>
      <c r="H1" s="255"/>
      <c r="I1" s="255"/>
      <c r="J1" s="255"/>
      <c r="K1" s="255"/>
      <c r="L1" s="255"/>
    </row>
    <row r="2" spans="1:15" ht="15" customHeight="1" x14ac:dyDescent="0.25">
      <c r="A2" s="264" t="s">
        <v>6</v>
      </c>
      <c r="B2" s="264"/>
      <c r="C2" s="264"/>
      <c r="D2" s="264"/>
      <c r="E2" s="264"/>
      <c r="F2" s="264"/>
      <c r="G2" s="264"/>
      <c r="H2" s="264"/>
      <c r="I2" s="264"/>
      <c r="J2" s="264"/>
      <c r="K2" s="264"/>
      <c r="L2" s="264"/>
    </row>
    <row r="3" spans="1:15" ht="11.1" customHeight="1" x14ac:dyDescent="0.25">
      <c r="A3" s="253" t="s">
        <v>55</v>
      </c>
      <c r="B3" s="253"/>
      <c r="C3" s="253"/>
      <c r="D3" s="253"/>
      <c r="E3" s="253"/>
      <c r="F3" s="253"/>
      <c r="G3" s="253"/>
      <c r="H3" s="253"/>
      <c r="I3" s="253"/>
      <c r="J3" s="253"/>
      <c r="K3" s="253"/>
      <c r="L3" s="253"/>
      <c r="M3" s="4"/>
    </row>
    <row r="4" spans="1:15" ht="11.1" customHeight="1" x14ac:dyDescent="0.25">
      <c r="A4" s="253" t="s">
        <v>7</v>
      </c>
      <c r="B4" s="253"/>
      <c r="C4" s="253"/>
      <c r="D4" s="253"/>
      <c r="E4" s="253"/>
      <c r="F4" s="253"/>
      <c r="G4" s="253"/>
      <c r="H4" s="253"/>
      <c r="I4" s="253"/>
      <c r="J4" s="253"/>
      <c r="K4" s="253"/>
      <c r="L4" s="253"/>
      <c r="N4" s="243" t="s">
        <v>147</v>
      </c>
      <c r="O4" s="244"/>
    </row>
    <row r="5" spans="1:15" ht="5.0999999999999996" customHeight="1" x14ac:dyDescent="0.25">
      <c r="A5" s="253"/>
      <c r="B5" s="253"/>
      <c r="C5" s="253"/>
      <c r="D5" s="253"/>
      <c r="E5" s="253"/>
      <c r="F5" s="253"/>
      <c r="G5" s="253"/>
      <c r="H5" s="253"/>
      <c r="I5" s="253"/>
      <c r="J5" s="253"/>
      <c r="K5" s="253"/>
      <c r="L5" s="253"/>
      <c r="N5" s="245"/>
      <c r="O5" s="246"/>
    </row>
    <row r="6" spans="1:15" s="8" customFormat="1" ht="13.5" customHeight="1" x14ac:dyDescent="0.2">
      <c r="A6" s="254" t="s">
        <v>51</v>
      </c>
      <c r="B6" s="254"/>
      <c r="C6" s="254"/>
      <c r="D6" s="254"/>
      <c r="E6" s="254"/>
      <c r="F6" s="254"/>
      <c r="G6" s="254"/>
      <c r="H6" s="254"/>
      <c r="I6" s="254"/>
      <c r="J6" s="254"/>
      <c r="K6" s="254"/>
      <c r="L6" s="254"/>
      <c r="N6" s="245"/>
      <c r="O6" s="246"/>
    </row>
    <row r="7" spans="1:15" ht="7.5" customHeight="1" x14ac:dyDescent="0.25">
      <c r="A7" s="252"/>
      <c r="B7" s="252"/>
      <c r="C7" s="252"/>
      <c r="D7" s="252"/>
      <c r="E7" s="252"/>
      <c r="F7" s="252"/>
      <c r="G7" s="252"/>
      <c r="H7" s="252"/>
      <c r="I7" s="252"/>
      <c r="J7" s="252"/>
      <c r="K7" s="252"/>
      <c r="L7" s="252"/>
      <c r="N7" s="245"/>
      <c r="O7" s="246"/>
    </row>
    <row r="8" spans="1:15" ht="12.75" customHeight="1" x14ac:dyDescent="0.25">
      <c r="A8" s="107" t="s">
        <v>8</v>
      </c>
      <c r="B8" s="108"/>
      <c r="C8" s="237" t="str">
        <f>IF('D100 MORTGAGOR DRAW'!C8=0, " ",'D100 MORTGAGOR DRAW'!C8)</f>
        <v xml:space="preserve"> </v>
      </c>
      <c r="D8" s="237"/>
      <c r="E8" s="237"/>
      <c r="F8" s="106"/>
      <c r="G8" s="218" t="s">
        <v>81</v>
      </c>
      <c r="H8" s="218"/>
      <c r="I8" s="219" t="str">
        <f>IF('D100 MORTGAGOR DRAW'!J8=0, " ",'D100 MORTGAGOR DRAW'!J8)</f>
        <v xml:space="preserve"> </v>
      </c>
      <c r="J8" s="219"/>
      <c r="K8" s="219"/>
      <c r="L8" s="219"/>
      <c r="N8" s="245"/>
      <c r="O8" s="246"/>
    </row>
    <row r="9" spans="1:15" ht="12.75" customHeight="1" x14ac:dyDescent="0.25">
      <c r="A9" s="107" t="s">
        <v>9</v>
      </c>
      <c r="B9" s="108"/>
      <c r="C9" s="237" t="str">
        <f>IF('D100 MORTGAGOR DRAW'!C9=0, " ",'D100 MORTGAGOR DRAW'!C9)</f>
        <v xml:space="preserve"> </v>
      </c>
      <c r="D9" s="237"/>
      <c r="E9" s="237"/>
      <c r="F9" s="106"/>
      <c r="G9" s="218" t="s">
        <v>11</v>
      </c>
      <c r="H9" s="218"/>
      <c r="I9" s="220" t="str">
        <f>IF('D100 MORTGAGOR DRAW'!J9=0, " ",'D100 MORTGAGOR DRAW'!J9)</f>
        <v xml:space="preserve"> </v>
      </c>
      <c r="J9" s="220"/>
      <c r="K9" s="220"/>
      <c r="L9" s="220"/>
      <c r="N9" s="245"/>
      <c r="O9" s="246"/>
    </row>
    <row r="10" spans="1:15" ht="12.75" customHeight="1" x14ac:dyDescent="0.25">
      <c r="A10" s="107" t="s">
        <v>10</v>
      </c>
      <c r="B10" s="108"/>
      <c r="C10" s="237" t="str">
        <f>IF('D100 MORTGAGOR DRAW'!C10=0, " ",'D100 MORTGAGOR DRAW'!C10)</f>
        <v xml:space="preserve"> </v>
      </c>
      <c r="D10" s="237"/>
      <c r="E10" s="237"/>
      <c r="F10" s="106"/>
      <c r="G10" s="107" t="s">
        <v>5</v>
      </c>
      <c r="H10" s="109" t="s">
        <v>145</v>
      </c>
      <c r="I10" s="217" t="str">
        <f>IF('D100 MORTGAGOR DRAW'!I10=0, " ",'D100 MORTGAGOR DRAW'!I10)</f>
        <v xml:space="preserve"> </v>
      </c>
      <c r="J10" s="217"/>
      <c r="K10" s="110" t="s">
        <v>146</v>
      </c>
      <c r="L10" s="105" t="str">
        <f>IF('D100 MORTGAGOR DRAW'!K10=0, " ", 'D100 MORTGAGOR DRAW'!K10)</f>
        <v xml:space="preserve"> </v>
      </c>
      <c r="N10" s="245"/>
      <c r="O10" s="246"/>
    </row>
    <row r="11" spans="1:15" s="32" customFormat="1" ht="6" customHeight="1" x14ac:dyDescent="0.25">
      <c r="A11" s="218"/>
      <c r="B11" s="218"/>
      <c r="C11" s="218"/>
      <c r="D11" s="218"/>
      <c r="E11" s="218"/>
      <c r="F11" s="218"/>
      <c r="G11" s="218"/>
      <c r="H11" s="218"/>
      <c r="I11" s="218"/>
      <c r="J11" s="218"/>
      <c r="K11" s="218"/>
      <c r="L11" s="218"/>
      <c r="N11" s="245"/>
      <c r="O11" s="246"/>
    </row>
    <row r="12" spans="1:15" ht="14.1" customHeight="1" x14ac:dyDescent="0.25">
      <c r="A12" s="107"/>
      <c r="B12" s="256" t="s">
        <v>43</v>
      </c>
      <c r="C12" s="256"/>
      <c r="D12" s="108"/>
      <c r="E12" s="108"/>
      <c r="F12" s="108"/>
      <c r="G12" s="107"/>
      <c r="H12" s="107"/>
      <c r="I12" s="257"/>
      <c r="J12" s="257"/>
      <c r="K12" s="257"/>
      <c r="L12" s="257"/>
      <c r="N12" s="245"/>
      <c r="O12" s="246"/>
    </row>
    <row r="13" spans="1:15" ht="56.25" customHeight="1" x14ac:dyDescent="0.25">
      <c r="A13" s="258" t="s">
        <v>84</v>
      </c>
      <c r="B13" s="258"/>
      <c r="C13" s="258"/>
      <c r="D13" s="258"/>
      <c r="E13" s="258"/>
      <c r="F13" s="258"/>
      <c r="G13" s="258"/>
      <c r="H13" s="258"/>
      <c r="I13" s="258"/>
      <c r="J13" s="258"/>
      <c r="K13" s="258"/>
      <c r="L13" s="258"/>
      <c r="N13" s="245"/>
      <c r="O13" s="246"/>
    </row>
    <row r="14" spans="1:15" s="32" customFormat="1" ht="3.75" customHeight="1" x14ac:dyDescent="0.25">
      <c r="A14" s="33"/>
      <c r="C14" s="34"/>
      <c r="D14" s="34"/>
      <c r="E14" s="34"/>
      <c r="F14" s="103"/>
      <c r="G14" s="33"/>
      <c r="H14" s="102"/>
      <c r="I14" s="35"/>
      <c r="J14" s="35"/>
      <c r="K14" s="35"/>
      <c r="L14" s="35"/>
      <c r="N14" s="245"/>
      <c r="O14" s="246"/>
    </row>
    <row r="15" spans="1:15" s="12" customFormat="1" ht="28.5" customHeight="1" x14ac:dyDescent="0.2">
      <c r="A15" s="259" t="s">
        <v>47</v>
      </c>
      <c r="B15" s="260"/>
      <c r="C15" s="260"/>
      <c r="D15" s="261"/>
      <c r="E15" s="2" t="s">
        <v>44</v>
      </c>
      <c r="F15" s="215" t="s">
        <v>45</v>
      </c>
      <c r="G15" s="216"/>
      <c r="H15" s="215" t="s">
        <v>54</v>
      </c>
      <c r="I15" s="216"/>
      <c r="J15" s="215" t="s">
        <v>46</v>
      </c>
      <c r="K15" s="221"/>
      <c r="L15" s="216"/>
      <c r="N15" s="245"/>
      <c r="O15" s="246"/>
    </row>
    <row r="16" spans="1:15" s="36" customFormat="1" ht="12" customHeight="1" x14ac:dyDescent="0.2">
      <c r="A16" s="239" t="s">
        <v>57</v>
      </c>
      <c r="B16" s="240"/>
      <c r="C16" s="240"/>
      <c r="D16" s="241"/>
      <c r="E16" s="21"/>
      <c r="F16" s="168"/>
      <c r="G16" s="169"/>
      <c r="H16" s="168"/>
      <c r="I16" s="169"/>
      <c r="J16" s="168"/>
      <c r="K16" s="201"/>
      <c r="L16" s="169"/>
      <c r="N16" s="245"/>
      <c r="O16" s="246"/>
    </row>
    <row r="17" spans="1:15" ht="12" customHeight="1" x14ac:dyDescent="0.25">
      <c r="A17" s="15">
        <v>1</v>
      </c>
      <c r="B17" s="163" t="s">
        <v>18</v>
      </c>
      <c r="C17" s="163"/>
      <c r="D17" s="164"/>
      <c r="E17" s="63">
        <v>0</v>
      </c>
      <c r="F17" s="207">
        <v>0</v>
      </c>
      <c r="G17" s="208"/>
      <c r="H17" s="207">
        <v>0</v>
      </c>
      <c r="I17" s="208"/>
      <c r="J17" s="194">
        <f>F17+H17</f>
        <v>0</v>
      </c>
      <c r="K17" s="195"/>
      <c r="L17" s="196"/>
      <c r="N17" s="245"/>
      <c r="O17" s="246"/>
    </row>
    <row r="18" spans="1:15" ht="12" customHeight="1" x14ac:dyDescent="0.25">
      <c r="A18" s="15">
        <v>2</v>
      </c>
      <c r="B18" s="262" t="s">
        <v>19</v>
      </c>
      <c r="C18" s="263"/>
      <c r="D18" s="263"/>
      <c r="E18" s="63">
        <v>0</v>
      </c>
      <c r="F18" s="207">
        <v>0</v>
      </c>
      <c r="G18" s="208"/>
      <c r="H18" s="207">
        <v>0</v>
      </c>
      <c r="I18" s="208"/>
      <c r="J18" s="194">
        <f t="shared" ref="J18:J47" si="0">F18+H18</f>
        <v>0</v>
      </c>
      <c r="K18" s="195"/>
      <c r="L18" s="196"/>
      <c r="N18" s="245"/>
      <c r="O18" s="246"/>
    </row>
    <row r="19" spans="1:15" ht="12" customHeight="1" x14ac:dyDescent="0.25">
      <c r="A19" s="15">
        <v>3</v>
      </c>
      <c r="B19" s="222" t="s">
        <v>62</v>
      </c>
      <c r="C19" s="223"/>
      <c r="D19" s="223"/>
      <c r="E19" s="63">
        <v>0</v>
      </c>
      <c r="F19" s="207">
        <v>0</v>
      </c>
      <c r="G19" s="208"/>
      <c r="H19" s="207">
        <v>0</v>
      </c>
      <c r="I19" s="208"/>
      <c r="J19" s="194">
        <f t="shared" si="0"/>
        <v>0</v>
      </c>
      <c r="K19" s="195"/>
      <c r="L19" s="196"/>
      <c r="N19" s="245"/>
      <c r="O19" s="246"/>
    </row>
    <row r="20" spans="1:15" ht="12" customHeight="1" x14ac:dyDescent="0.25">
      <c r="A20" s="15">
        <v>4</v>
      </c>
      <c r="B20" s="222" t="s">
        <v>63</v>
      </c>
      <c r="C20" s="223"/>
      <c r="D20" s="223"/>
      <c r="E20" s="63">
        <v>0</v>
      </c>
      <c r="F20" s="207">
        <v>0</v>
      </c>
      <c r="G20" s="208"/>
      <c r="H20" s="207">
        <v>0</v>
      </c>
      <c r="I20" s="208"/>
      <c r="J20" s="194">
        <f t="shared" si="0"/>
        <v>0</v>
      </c>
      <c r="K20" s="195"/>
      <c r="L20" s="196"/>
      <c r="N20" s="245"/>
      <c r="O20" s="246"/>
    </row>
    <row r="21" spans="1:15" ht="12" customHeight="1" x14ac:dyDescent="0.25">
      <c r="A21" s="15">
        <v>5</v>
      </c>
      <c r="B21" s="222" t="s">
        <v>85</v>
      </c>
      <c r="C21" s="223"/>
      <c r="D21" s="223"/>
      <c r="E21" s="63">
        <v>0</v>
      </c>
      <c r="F21" s="207">
        <v>0</v>
      </c>
      <c r="G21" s="208"/>
      <c r="H21" s="207">
        <v>0</v>
      </c>
      <c r="I21" s="208"/>
      <c r="J21" s="194">
        <f t="shared" si="0"/>
        <v>0</v>
      </c>
      <c r="K21" s="195"/>
      <c r="L21" s="196"/>
      <c r="N21" s="245"/>
      <c r="O21" s="246"/>
    </row>
    <row r="22" spans="1:15" ht="12" customHeight="1" x14ac:dyDescent="0.25">
      <c r="A22" s="15">
        <v>6</v>
      </c>
      <c r="B22" s="222" t="s">
        <v>64</v>
      </c>
      <c r="C22" s="223"/>
      <c r="D22" s="223"/>
      <c r="E22" s="63">
        <v>0</v>
      </c>
      <c r="F22" s="207">
        <v>0</v>
      </c>
      <c r="G22" s="208"/>
      <c r="H22" s="207">
        <v>0</v>
      </c>
      <c r="I22" s="208"/>
      <c r="J22" s="194">
        <f t="shared" si="0"/>
        <v>0</v>
      </c>
      <c r="K22" s="195"/>
      <c r="L22" s="196"/>
      <c r="N22" s="245"/>
      <c r="O22" s="246"/>
    </row>
    <row r="23" spans="1:15" ht="12" customHeight="1" x14ac:dyDescent="0.25">
      <c r="A23" s="15">
        <v>7</v>
      </c>
      <c r="B23" s="222" t="s">
        <v>65</v>
      </c>
      <c r="C23" s="223"/>
      <c r="D23" s="223"/>
      <c r="E23" s="63">
        <v>0</v>
      </c>
      <c r="F23" s="207">
        <v>0</v>
      </c>
      <c r="G23" s="208"/>
      <c r="H23" s="207">
        <v>0</v>
      </c>
      <c r="I23" s="208"/>
      <c r="J23" s="194">
        <f t="shared" si="0"/>
        <v>0</v>
      </c>
      <c r="K23" s="195"/>
      <c r="L23" s="196"/>
      <c r="N23" s="245"/>
      <c r="O23" s="246"/>
    </row>
    <row r="24" spans="1:15" ht="12" customHeight="1" x14ac:dyDescent="0.25">
      <c r="A24" s="15">
        <v>8</v>
      </c>
      <c r="B24" s="222" t="s">
        <v>66</v>
      </c>
      <c r="C24" s="223"/>
      <c r="D24" s="223"/>
      <c r="E24" s="63">
        <v>0</v>
      </c>
      <c r="F24" s="207">
        <v>0</v>
      </c>
      <c r="G24" s="208"/>
      <c r="H24" s="207">
        <v>0</v>
      </c>
      <c r="I24" s="208"/>
      <c r="J24" s="194">
        <f t="shared" si="0"/>
        <v>0</v>
      </c>
      <c r="K24" s="195"/>
      <c r="L24" s="196"/>
      <c r="N24" s="245"/>
      <c r="O24" s="246"/>
    </row>
    <row r="25" spans="1:15" ht="12" customHeight="1" x14ac:dyDescent="0.25">
      <c r="A25" s="15">
        <v>9</v>
      </c>
      <c r="B25" s="242" t="s">
        <v>144</v>
      </c>
      <c r="C25" s="242"/>
      <c r="D25" s="222"/>
      <c r="E25" s="63">
        <v>0</v>
      </c>
      <c r="F25" s="207">
        <v>0</v>
      </c>
      <c r="G25" s="208"/>
      <c r="H25" s="207">
        <v>0</v>
      </c>
      <c r="I25" s="208"/>
      <c r="J25" s="194">
        <f t="shared" si="0"/>
        <v>0</v>
      </c>
      <c r="K25" s="195"/>
      <c r="L25" s="196"/>
      <c r="N25" s="245"/>
      <c r="O25" s="246"/>
    </row>
    <row r="26" spans="1:15" ht="12" customHeight="1" x14ac:dyDescent="0.25">
      <c r="A26" s="15">
        <v>10</v>
      </c>
      <c r="B26" s="242" t="s">
        <v>132</v>
      </c>
      <c r="C26" s="242"/>
      <c r="D26" s="222"/>
      <c r="E26" s="63">
        <v>0</v>
      </c>
      <c r="F26" s="207">
        <v>0</v>
      </c>
      <c r="G26" s="208"/>
      <c r="H26" s="207">
        <v>0</v>
      </c>
      <c r="I26" s="208"/>
      <c r="J26" s="194">
        <f t="shared" si="0"/>
        <v>0</v>
      </c>
      <c r="K26" s="195"/>
      <c r="L26" s="196"/>
      <c r="N26" s="245"/>
      <c r="O26" s="246"/>
    </row>
    <row r="27" spans="1:15" ht="12" customHeight="1" x14ac:dyDescent="0.25">
      <c r="A27" s="15">
        <v>11</v>
      </c>
      <c r="B27" s="222" t="s">
        <v>67</v>
      </c>
      <c r="C27" s="223"/>
      <c r="D27" s="223"/>
      <c r="E27" s="63">
        <v>0</v>
      </c>
      <c r="F27" s="207">
        <v>0</v>
      </c>
      <c r="G27" s="208"/>
      <c r="H27" s="207">
        <v>0</v>
      </c>
      <c r="I27" s="208"/>
      <c r="J27" s="194">
        <f t="shared" si="0"/>
        <v>0</v>
      </c>
      <c r="K27" s="195"/>
      <c r="L27" s="196"/>
      <c r="N27" s="245"/>
      <c r="O27" s="246"/>
    </row>
    <row r="28" spans="1:15" ht="12" customHeight="1" x14ac:dyDescent="0.25">
      <c r="A28" s="15">
        <v>12</v>
      </c>
      <c r="B28" s="222" t="s">
        <v>68</v>
      </c>
      <c r="C28" s="223"/>
      <c r="D28" s="223"/>
      <c r="E28" s="63">
        <v>0</v>
      </c>
      <c r="F28" s="207">
        <v>0</v>
      </c>
      <c r="G28" s="208"/>
      <c r="H28" s="207">
        <v>0</v>
      </c>
      <c r="I28" s="208"/>
      <c r="J28" s="194">
        <f t="shared" si="0"/>
        <v>0</v>
      </c>
      <c r="K28" s="195"/>
      <c r="L28" s="196"/>
      <c r="N28" s="245"/>
      <c r="O28" s="246"/>
    </row>
    <row r="29" spans="1:15" ht="12" customHeight="1" x14ac:dyDescent="0.25">
      <c r="A29" s="15">
        <v>13</v>
      </c>
      <c r="B29" s="222" t="s">
        <v>69</v>
      </c>
      <c r="C29" s="223"/>
      <c r="D29" s="223"/>
      <c r="E29" s="63">
        <v>0</v>
      </c>
      <c r="F29" s="207">
        <v>0</v>
      </c>
      <c r="G29" s="208"/>
      <c r="H29" s="207">
        <v>0</v>
      </c>
      <c r="I29" s="208"/>
      <c r="J29" s="194">
        <f t="shared" si="0"/>
        <v>0</v>
      </c>
      <c r="K29" s="195"/>
      <c r="L29" s="196"/>
      <c r="N29" s="245"/>
      <c r="O29" s="246"/>
    </row>
    <row r="30" spans="1:15" ht="12" customHeight="1" x14ac:dyDescent="0.25">
      <c r="A30" s="15">
        <v>14</v>
      </c>
      <c r="B30" s="222" t="s">
        <v>142</v>
      </c>
      <c r="C30" s="223"/>
      <c r="D30" s="223"/>
      <c r="E30" s="63">
        <v>0</v>
      </c>
      <c r="F30" s="207">
        <v>0</v>
      </c>
      <c r="G30" s="208"/>
      <c r="H30" s="207">
        <v>0</v>
      </c>
      <c r="I30" s="208"/>
      <c r="J30" s="194">
        <f t="shared" si="0"/>
        <v>0</v>
      </c>
      <c r="K30" s="195"/>
      <c r="L30" s="196"/>
      <c r="N30" s="245"/>
      <c r="O30" s="246"/>
    </row>
    <row r="31" spans="1:15" ht="12" customHeight="1" x14ac:dyDescent="0.25">
      <c r="A31" s="15">
        <v>15</v>
      </c>
      <c r="B31" s="222" t="s">
        <v>143</v>
      </c>
      <c r="C31" s="223"/>
      <c r="D31" s="223"/>
      <c r="E31" s="63">
        <v>0</v>
      </c>
      <c r="F31" s="207">
        <v>0</v>
      </c>
      <c r="G31" s="208"/>
      <c r="H31" s="207">
        <v>0</v>
      </c>
      <c r="I31" s="208"/>
      <c r="J31" s="194">
        <f t="shared" si="0"/>
        <v>0</v>
      </c>
      <c r="K31" s="195"/>
      <c r="L31" s="196"/>
      <c r="N31" s="245"/>
      <c r="O31" s="246"/>
    </row>
    <row r="32" spans="1:15" ht="12" customHeight="1" x14ac:dyDescent="0.25">
      <c r="A32" s="15">
        <v>16</v>
      </c>
      <c r="B32" s="222" t="s">
        <v>70</v>
      </c>
      <c r="C32" s="223"/>
      <c r="D32" s="223"/>
      <c r="E32" s="63">
        <v>0</v>
      </c>
      <c r="F32" s="207">
        <v>0</v>
      </c>
      <c r="G32" s="208"/>
      <c r="H32" s="207">
        <v>0</v>
      </c>
      <c r="I32" s="208"/>
      <c r="J32" s="194">
        <f t="shared" si="0"/>
        <v>0</v>
      </c>
      <c r="K32" s="195"/>
      <c r="L32" s="196"/>
      <c r="N32" s="245"/>
      <c r="O32" s="246"/>
    </row>
    <row r="33" spans="1:15" ht="12" customHeight="1" x14ac:dyDescent="0.25">
      <c r="A33" s="15">
        <v>17</v>
      </c>
      <c r="B33" s="222" t="s">
        <v>20</v>
      </c>
      <c r="C33" s="223"/>
      <c r="D33" s="223"/>
      <c r="E33" s="63">
        <v>0</v>
      </c>
      <c r="F33" s="207">
        <v>0</v>
      </c>
      <c r="G33" s="208"/>
      <c r="H33" s="207">
        <v>0</v>
      </c>
      <c r="I33" s="208"/>
      <c r="J33" s="194">
        <f t="shared" si="0"/>
        <v>0</v>
      </c>
      <c r="K33" s="195"/>
      <c r="L33" s="196"/>
      <c r="N33" s="245"/>
      <c r="O33" s="246"/>
    </row>
    <row r="34" spans="1:15" ht="12" customHeight="1" x14ac:dyDescent="0.25">
      <c r="A34" s="15">
        <v>18</v>
      </c>
      <c r="B34" s="222" t="s">
        <v>21</v>
      </c>
      <c r="C34" s="223"/>
      <c r="D34" s="223"/>
      <c r="E34" s="63">
        <v>0</v>
      </c>
      <c r="F34" s="207">
        <v>0</v>
      </c>
      <c r="G34" s="208"/>
      <c r="H34" s="207">
        <v>0</v>
      </c>
      <c r="I34" s="208"/>
      <c r="J34" s="194">
        <f t="shared" si="0"/>
        <v>0</v>
      </c>
      <c r="K34" s="195"/>
      <c r="L34" s="196"/>
      <c r="N34" s="247"/>
      <c r="O34" s="248"/>
    </row>
    <row r="35" spans="1:15" ht="12" customHeight="1" x14ac:dyDescent="0.25">
      <c r="A35" s="15">
        <v>19</v>
      </c>
      <c r="B35" s="222" t="s">
        <v>22</v>
      </c>
      <c r="C35" s="223"/>
      <c r="D35" s="223"/>
      <c r="E35" s="63">
        <v>0</v>
      </c>
      <c r="F35" s="207">
        <v>0</v>
      </c>
      <c r="G35" s="208"/>
      <c r="H35" s="207">
        <v>0</v>
      </c>
      <c r="I35" s="208"/>
      <c r="J35" s="194">
        <f t="shared" si="0"/>
        <v>0</v>
      </c>
      <c r="K35" s="195"/>
      <c r="L35" s="196"/>
      <c r="N35" s="46"/>
      <c r="O35" s="46"/>
    </row>
    <row r="36" spans="1:15" ht="12" customHeight="1" x14ac:dyDescent="0.25">
      <c r="A36" s="15">
        <v>20</v>
      </c>
      <c r="B36" s="222" t="s">
        <v>23</v>
      </c>
      <c r="C36" s="223"/>
      <c r="D36" s="223"/>
      <c r="E36" s="63">
        <v>0</v>
      </c>
      <c r="F36" s="207">
        <v>0</v>
      </c>
      <c r="G36" s="208"/>
      <c r="H36" s="207">
        <v>0</v>
      </c>
      <c r="I36" s="208"/>
      <c r="J36" s="194">
        <f t="shared" si="0"/>
        <v>0</v>
      </c>
      <c r="K36" s="195"/>
      <c r="L36" s="196"/>
      <c r="N36" s="46"/>
      <c r="O36" s="46"/>
    </row>
    <row r="37" spans="1:15" ht="12" customHeight="1" x14ac:dyDescent="0.25">
      <c r="A37" s="15">
        <v>21</v>
      </c>
      <c r="B37" s="222" t="s">
        <v>87</v>
      </c>
      <c r="C37" s="223"/>
      <c r="D37" s="223"/>
      <c r="E37" s="63">
        <v>0</v>
      </c>
      <c r="F37" s="207">
        <v>0</v>
      </c>
      <c r="G37" s="208"/>
      <c r="H37" s="207">
        <v>0</v>
      </c>
      <c r="I37" s="208"/>
      <c r="J37" s="194">
        <f t="shared" si="0"/>
        <v>0</v>
      </c>
      <c r="K37" s="195"/>
      <c r="L37" s="196"/>
      <c r="N37" s="46"/>
      <c r="O37" s="46"/>
    </row>
    <row r="38" spans="1:15" ht="12" customHeight="1" x14ac:dyDescent="0.25">
      <c r="A38" s="15">
        <v>22</v>
      </c>
      <c r="B38" s="222" t="s">
        <v>86</v>
      </c>
      <c r="C38" s="223"/>
      <c r="D38" s="223"/>
      <c r="E38" s="63">
        <v>0</v>
      </c>
      <c r="F38" s="207">
        <v>0</v>
      </c>
      <c r="G38" s="208"/>
      <c r="H38" s="207">
        <v>0</v>
      </c>
      <c r="I38" s="208"/>
      <c r="J38" s="194">
        <f t="shared" si="0"/>
        <v>0</v>
      </c>
      <c r="K38" s="195"/>
      <c r="L38" s="196"/>
      <c r="N38" s="46"/>
      <c r="O38" s="46"/>
    </row>
    <row r="39" spans="1:15" ht="12" customHeight="1" x14ac:dyDescent="0.25">
      <c r="A39" s="15">
        <v>23</v>
      </c>
      <c r="B39" s="222" t="s">
        <v>24</v>
      </c>
      <c r="C39" s="223"/>
      <c r="D39" s="223"/>
      <c r="E39" s="63">
        <v>0</v>
      </c>
      <c r="F39" s="207">
        <v>0</v>
      </c>
      <c r="G39" s="208"/>
      <c r="H39" s="207">
        <v>0</v>
      </c>
      <c r="I39" s="208"/>
      <c r="J39" s="194">
        <f t="shared" si="0"/>
        <v>0</v>
      </c>
      <c r="K39" s="195"/>
      <c r="L39" s="196"/>
    </row>
    <row r="40" spans="1:15" ht="12" customHeight="1" x14ac:dyDescent="0.25">
      <c r="A40" s="15">
        <v>24</v>
      </c>
      <c r="B40" s="222" t="s">
        <v>71</v>
      </c>
      <c r="C40" s="223"/>
      <c r="D40" s="223"/>
      <c r="E40" s="63">
        <v>0</v>
      </c>
      <c r="F40" s="207">
        <v>0</v>
      </c>
      <c r="G40" s="208"/>
      <c r="H40" s="207">
        <v>0</v>
      </c>
      <c r="I40" s="208"/>
      <c r="J40" s="194">
        <f t="shared" si="0"/>
        <v>0</v>
      </c>
      <c r="K40" s="195"/>
      <c r="L40" s="196"/>
    </row>
    <row r="41" spans="1:15" ht="12" customHeight="1" x14ac:dyDescent="0.25">
      <c r="A41" s="15">
        <v>25</v>
      </c>
      <c r="B41" s="222" t="s">
        <v>72</v>
      </c>
      <c r="C41" s="223"/>
      <c r="D41" s="223"/>
      <c r="E41" s="63">
        <v>0</v>
      </c>
      <c r="F41" s="207">
        <v>0</v>
      </c>
      <c r="G41" s="208"/>
      <c r="H41" s="207">
        <v>0</v>
      </c>
      <c r="I41" s="208"/>
      <c r="J41" s="194">
        <f t="shared" si="0"/>
        <v>0</v>
      </c>
      <c r="K41" s="195"/>
      <c r="L41" s="196"/>
    </row>
    <row r="42" spans="1:15" ht="12" customHeight="1" x14ac:dyDescent="0.25">
      <c r="A42" s="15">
        <v>26</v>
      </c>
      <c r="B42" s="222" t="s">
        <v>73</v>
      </c>
      <c r="C42" s="223"/>
      <c r="D42" s="223"/>
      <c r="E42" s="63">
        <v>0</v>
      </c>
      <c r="F42" s="207">
        <v>0</v>
      </c>
      <c r="G42" s="208"/>
      <c r="H42" s="207">
        <v>0</v>
      </c>
      <c r="I42" s="208"/>
      <c r="J42" s="194">
        <f t="shared" si="0"/>
        <v>0</v>
      </c>
      <c r="K42" s="195"/>
      <c r="L42" s="196"/>
    </row>
    <row r="43" spans="1:15" ht="12" customHeight="1" x14ac:dyDescent="0.25">
      <c r="A43" s="15">
        <v>27</v>
      </c>
      <c r="B43" s="222" t="s">
        <v>26</v>
      </c>
      <c r="C43" s="223"/>
      <c r="D43" s="223"/>
      <c r="E43" s="63">
        <v>0</v>
      </c>
      <c r="F43" s="207">
        <v>0</v>
      </c>
      <c r="G43" s="208"/>
      <c r="H43" s="207">
        <v>0</v>
      </c>
      <c r="I43" s="208"/>
      <c r="J43" s="194">
        <f t="shared" si="0"/>
        <v>0</v>
      </c>
      <c r="K43" s="195"/>
      <c r="L43" s="196"/>
    </row>
    <row r="44" spans="1:15" ht="12" customHeight="1" x14ac:dyDescent="0.25">
      <c r="A44" s="15">
        <v>28</v>
      </c>
      <c r="B44" s="222" t="s">
        <v>76</v>
      </c>
      <c r="C44" s="223"/>
      <c r="D44" s="223"/>
      <c r="E44" s="63">
        <v>0</v>
      </c>
      <c r="F44" s="207">
        <v>0</v>
      </c>
      <c r="G44" s="208"/>
      <c r="H44" s="207">
        <v>0</v>
      </c>
      <c r="I44" s="208"/>
      <c r="J44" s="194">
        <f t="shared" si="0"/>
        <v>0</v>
      </c>
      <c r="K44" s="195"/>
      <c r="L44" s="196"/>
    </row>
    <row r="45" spans="1:15" ht="12" customHeight="1" x14ac:dyDescent="0.25">
      <c r="A45" s="15">
        <v>29</v>
      </c>
      <c r="B45" s="242" t="s">
        <v>25</v>
      </c>
      <c r="C45" s="242"/>
      <c r="D45" s="222"/>
      <c r="E45" s="63">
        <v>0</v>
      </c>
      <c r="F45" s="207">
        <v>0</v>
      </c>
      <c r="G45" s="208"/>
      <c r="H45" s="207">
        <v>0</v>
      </c>
      <c r="I45" s="208"/>
      <c r="J45" s="194">
        <f t="shared" si="0"/>
        <v>0</v>
      </c>
      <c r="K45" s="195"/>
      <c r="L45" s="196"/>
    </row>
    <row r="46" spans="1:15" ht="12" customHeight="1" x14ac:dyDescent="0.25">
      <c r="A46" s="15">
        <v>30</v>
      </c>
      <c r="B46" s="242" t="s">
        <v>74</v>
      </c>
      <c r="C46" s="242"/>
      <c r="D46" s="222"/>
      <c r="E46" s="63">
        <v>0</v>
      </c>
      <c r="F46" s="207">
        <v>0</v>
      </c>
      <c r="G46" s="208"/>
      <c r="H46" s="207">
        <v>0</v>
      </c>
      <c r="I46" s="208"/>
      <c r="J46" s="194">
        <f t="shared" si="0"/>
        <v>0</v>
      </c>
      <c r="K46" s="195"/>
      <c r="L46" s="196"/>
    </row>
    <row r="47" spans="1:15" ht="12" customHeight="1" x14ac:dyDescent="0.25">
      <c r="A47" s="15">
        <v>31</v>
      </c>
      <c r="B47" s="242" t="s">
        <v>75</v>
      </c>
      <c r="C47" s="242"/>
      <c r="D47" s="222"/>
      <c r="E47" s="63">
        <v>0</v>
      </c>
      <c r="F47" s="207">
        <v>0</v>
      </c>
      <c r="G47" s="208"/>
      <c r="H47" s="207">
        <v>0</v>
      </c>
      <c r="I47" s="208"/>
      <c r="J47" s="194">
        <f t="shared" si="0"/>
        <v>0</v>
      </c>
      <c r="K47" s="195"/>
      <c r="L47" s="196"/>
    </row>
    <row r="48" spans="1:15" ht="12" customHeight="1" x14ac:dyDescent="0.25">
      <c r="A48" s="15">
        <v>32</v>
      </c>
      <c r="B48" s="242" t="s">
        <v>128</v>
      </c>
      <c r="C48" s="242"/>
      <c r="D48" s="222"/>
      <c r="E48" s="63">
        <v>0</v>
      </c>
      <c r="F48" s="207">
        <v>0</v>
      </c>
      <c r="G48" s="208"/>
      <c r="H48" s="207">
        <v>0</v>
      </c>
      <c r="I48" s="208"/>
      <c r="J48" s="194">
        <f>F48+H48</f>
        <v>0</v>
      </c>
      <c r="K48" s="195"/>
      <c r="L48" s="196"/>
    </row>
    <row r="49" spans="1:15" ht="12" customHeight="1" x14ac:dyDescent="0.25">
      <c r="A49" s="15">
        <v>33</v>
      </c>
      <c r="B49" s="242" t="s">
        <v>129</v>
      </c>
      <c r="C49" s="242"/>
      <c r="D49" s="222"/>
      <c r="E49" s="63">
        <v>0</v>
      </c>
      <c r="F49" s="207">
        <v>0</v>
      </c>
      <c r="G49" s="208"/>
      <c r="H49" s="207">
        <v>0</v>
      </c>
      <c r="I49" s="208"/>
      <c r="J49" s="194">
        <f t="shared" ref="J49:J51" si="1">F49+H49</f>
        <v>0</v>
      </c>
      <c r="K49" s="195"/>
      <c r="L49" s="196"/>
    </row>
    <row r="50" spans="1:15" ht="12" customHeight="1" x14ac:dyDescent="0.25">
      <c r="A50" s="15">
        <v>34</v>
      </c>
      <c r="B50" s="143" t="s">
        <v>27</v>
      </c>
      <c r="C50" s="226" t="s">
        <v>0</v>
      </c>
      <c r="D50" s="227"/>
      <c r="E50" s="63">
        <v>0</v>
      </c>
      <c r="F50" s="207">
        <v>0</v>
      </c>
      <c r="G50" s="208"/>
      <c r="H50" s="207">
        <v>0</v>
      </c>
      <c r="I50" s="208"/>
      <c r="J50" s="194">
        <f t="shared" si="1"/>
        <v>0</v>
      </c>
      <c r="K50" s="195"/>
      <c r="L50" s="196"/>
    </row>
    <row r="51" spans="1:15" ht="12" customHeight="1" thickBot="1" x14ac:dyDescent="0.3">
      <c r="A51" s="145">
        <v>35</v>
      </c>
      <c r="B51" s="146" t="s">
        <v>27</v>
      </c>
      <c r="C51" s="224" t="s">
        <v>0</v>
      </c>
      <c r="D51" s="225"/>
      <c r="E51" s="147">
        <v>0</v>
      </c>
      <c r="F51" s="209">
        <v>0</v>
      </c>
      <c r="G51" s="210"/>
      <c r="H51" s="209">
        <v>0</v>
      </c>
      <c r="I51" s="210"/>
      <c r="J51" s="197">
        <f t="shared" si="1"/>
        <v>0</v>
      </c>
      <c r="K51" s="198"/>
      <c r="L51" s="199"/>
    </row>
    <row r="52" spans="1:15" s="32" customFormat="1" ht="12" customHeight="1" thickBot="1" x14ac:dyDescent="0.3">
      <c r="A52" s="234" t="s">
        <v>28</v>
      </c>
      <c r="B52" s="235"/>
      <c r="C52" s="235"/>
      <c r="D52" s="236"/>
      <c r="E52" s="150">
        <f>SUBTOTAL(9,E17:E51)</f>
        <v>0</v>
      </c>
      <c r="F52" s="211">
        <f>SUBTOTAL(9,F17:G51)</f>
        <v>0</v>
      </c>
      <c r="G52" s="212"/>
      <c r="H52" s="211">
        <f>SUBTOTAL(9,H17:I51)</f>
        <v>0</v>
      </c>
      <c r="I52" s="212"/>
      <c r="J52" s="211">
        <f>SUBTOTAL(9,J17:L51)</f>
        <v>0</v>
      </c>
      <c r="K52" s="213"/>
      <c r="L52" s="214"/>
      <c r="N52" s="37"/>
      <c r="O52" s="37"/>
    </row>
    <row r="53" spans="1:15" s="32" customFormat="1" ht="6" customHeight="1" x14ac:dyDescent="0.25">
      <c r="A53" s="238"/>
      <c r="B53" s="238"/>
      <c r="C53" s="238"/>
      <c r="D53" s="238"/>
      <c r="E53" s="238"/>
      <c r="F53" s="238"/>
      <c r="G53" s="238"/>
      <c r="H53" s="238"/>
      <c r="I53" s="238"/>
      <c r="J53" s="238"/>
      <c r="K53" s="238"/>
      <c r="L53" s="238"/>
      <c r="N53" s="37"/>
      <c r="O53" s="37"/>
    </row>
    <row r="54" spans="1:15" s="32" customFormat="1" ht="12" customHeight="1" x14ac:dyDescent="0.25">
      <c r="A54" s="239" t="s">
        <v>60</v>
      </c>
      <c r="B54" s="240"/>
      <c r="C54" s="240"/>
      <c r="D54" s="241"/>
      <c r="E54" s="21"/>
      <c r="F54" s="168"/>
      <c r="G54" s="169"/>
      <c r="H54" s="168"/>
      <c r="I54" s="169"/>
      <c r="J54" s="168"/>
      <c r="K54" s="201"/>
      <c r="L54" s="169"/>
      <c r="N54" s="38"/>
      <c r="O54" s="38"/>
    </row>
    <row r="55" spans="1:15" ht="12" customHeight="1" x14ac:dyDescent="0.25">
      <c r="A55" s="129"/>
      <c r="B55" s="163" t="s">
        <v>155</v>
      </c>
      <c r="C55" s="163"/>
      <c r="D55" s="164"/>
      <c r="E55" s="128">
        <v>0</v>
      </c>
      <c r="F55" s="176">
        <f>E55</f>
        <v>0</v>
      </c>
      <c r="G55" s="177"/>
      <c r="H55" s="168"/>
      <c r="I55" s="169"/>
      <c r="J55" s="194">
        <f>F55+H55</f>
        <v>0</v>
      </c>
      <c r="K55" s="195"/>
      <c r="L55" s="196"/>
      <c r="N55" s="38"/>
      <c r="O55" s="38"/>
    </row>
    <row r="56" spans="1:15" ht="12" customHeight="1" x14ac:dyDescent="0.25">
      <c r="A56" s="129"/>
      <c r="B56" s="163" t="s">
        <v>77</v>
      </c>
      <c r="C56" s="163"/>
      <c r="D56" s="164"/>
      <c r="E56" s="128">
        <v>0</v>
      </c>
      <c r="F56" s="176">
        <f t="shared" ref="F56:F66" si="2">E56</f>
        <v>0</v>
      </c>
      <c r="G56" s="177"/>
      <c r="H56" s="168"/>
      <c r="I56" s="169"/>
      <c r="J56" s="194">
        <f t="shared" ref="J56:J66" si="3">F56+H56</f>
        <v>0</v>
      </c>
      <c r="K56" s="195"/>
      <c r="L56" s="196"/>
      <c r="N56" s="38"/>
      <c r="O56" s="38"/>
    </row>
    <row r="57" spans="1:15" ht="12" customHeight="1" x14ac:dyDescent="0.25">
      <c r="A57" s="129"/>
      <c r="B57" s="163" t="s">
        <v>88</v>
      </c>
      <c r="C57" s="163"/>
      <c r="D57" s="164"/>
      <c r="E57" s="63">
        <v>0</v>
      </c>
      <c r="F57" s="176">
        <f t="shared" si="2"/>
        <v>0</v>
      </c>
      <c r="G57" s="177"/>
      <c r="H57" s="168"/>
      <c r="I57" s="169"/>
      <c r="J57" s="194">
        <f t="shared" si="3"/>
        <v>0</v>
      </c>
      <c r="K57" s="195"/>
      <c r="L57" s="196"/>
      <c r="N57" s="38"/>
      <c r="O57" s="38"/>
    </row>
    <row r="58" spans="1:15" ht="12" customHeight="1" x14ac:dyDescent="0.25">
      <c r="A58" s="129"/>
      <c r="B58" s="165" t="s">
        <v>89</v>
      </c>
      <c r="C58" s="165"/>
      <c r="D58" s="166"/>
      <c r="E58" s="63">
        <v>0</v>
      </c>
      <c r="F58" s="176">
        <f t="shared" si="2"/>
        <v>0</v>
      </c>
      <c r="G58" s="177"/>
      <c r="H58" s="168"/>
      <c r="I58" s="169"/>
      <c r="J58" s="194">
        <f t="shared" si="3"/>
        <v>0</v>
      </c>
      <c r="K58" s="195"/>
      <c r="L58" s="196"/>
      <c r="N58" s="38"/>
      <c r="O58" s="38"/>
    </row>
    <row r="59" spans="1:15" ht="12" customHeight="1" x14ac:dyDescent="0.25">
      <c r="A59" s="129"/>
      <c r="B59" s="163" t="s">
        <v>29</v>
      </c>
      <c r="C59" s="163"/>
      <c r="D59" s="164"/>
      <c r="E59" s="63">
        <v>0</v>
      </c>
      <c r="F59" s="176">
        <f t="shared" si="2"/>
        <v>0</v>
      </c>
      <c r="G59" s="177"/>
      <c r="H59" s="168"/>
      <c r="I59" s="169"/>
      <c r="J59" s="194">
        <f t="shared" si="3"/>
        <v>0</v>
      </c>
      <c r="K59" s="195"/>
      <c r="L59" s="196"/>
      <c r="N59" s="38"/>
      <c r="O59" s="38"/>
    </row>
    <row r="60" spans="1:15" ht="12" customHeight="1" x14ac:dyDescent="0.25">
      <c r="A60" s="129"/>
      <c r="B60" s="163" t="s">
        <v>130</v>
      </c>
      <c r="C60" s="163"/>
      <c r="D60" s="164"/>
      <c r="E60" s="63">
        <v>0</v>
      </c>
      <c r="F60" s="176">
        <f t="shared" si="2"/>
        <v>0</v>
      </c>
      <c r="G60" s="177"/>
      <c r="H60" s="168"/>
      <c r="I60" s="169"/>
      <c r="J60" s="194">
        <f t="shared" si="3"/>
        <v>0</v>
      </c>
      <c r="K60" s="195"/>
      <c r="L60" s="196"/>
      <c r="N60" s="38"/>
      <c r="O60" s="38"/>
    </row>
    <row r="61" spans="1:15" ht="12" customHeight="1" x14ac:dyDescent="0.25">
      <c r="A61" s="129"/>
      <c r="B61" s="163" t="s">
        <v>131</v>
      </c>
      <c r="C61" s="163"/>
      <c r="D61" s="164"/>
      <c r="E61" s="63">
        <v>0</v>
      </c>
      <c r="F61" s="176">
        <f t="shared" si="2"/>
        <v>0</v>
      </c>
      <c r="G61" s="177"/>
      <c r="H61" s="168"/>
      <c r="I61" s="169"/>
      <c r="J61" s="194">
        <f t="shared" si="3"/>
        <v>0</v>
      </c>
      <c r="K61" s="195"/>
      <c r="L61" s="196"/>
      <c r="N61" s="38"/>
      <c r="O61" s="38"/>
    </row>
    <row r="62" spans="1:15" ht="12" customHeight="1" x14ac:dyDescent="0.25">
      <c r="A62" s="129"/>
      <c r="B62" s="163" t="s">
        <v>78</v>
      </c>
      <c r="C62" s="163"/>
      <c r="D62" s="164"/>
      <c r="E62" s="63">
        <v>0</v>
      </c>
      <c r="F62" s="176">
        <f t="shared" si="2"/>
        <v>0</v>
      </c>
      <c r="G62" s="177"/>
      <c r="H62" s="168"/>
      <c r="I62" s="169"/>
      <c r="J62" s="194">
        <f t="shared" si="3"/>
        <v>0</v>
      </c>
      <c r="K62" s="195"/>
      <c r="L62" s="196"/>
      <c r="N62" s="38"/>
      <c r="O62" s="38"/>
    </row>
    <row r="63" spans="1:15" ht="12" customHeight="1" x14ac:dyDescent="0.25">
      <c r="A63" s="129"/>
      <c r="B63" s="163" t="s">
        <v>79</v>
      </c>
      <c r="C63" s="163"/>
      <c r="D63" s="164"/>
      <c r="E63" s="63">
        <v>0</v>
      </c>
      <c r="F63" s="176">
        <f t="shared" si="2"/>
        <v>0</v>
      </c>
      <c r="G63" s="177"/>
      <c r="H63" s="168"/>
      <c r="I63" s="169"/>
      <c r="J63" s="194">
        <f t="shared" si="3"/>
        <v>0</v>
      </c>
      <c r="K63" s="195"/>
      <c r="L63" s="196"/>
      <c r="N63" s="38"/>
      <c r="O63" s="38"/>
    </row>
    <row r="64" spans="1:15" ht="12" customHeight="1" x14ac:dyDescent="0.25">
      <c r="A64" s="130"/>
      <c r="B64" s="163" t="s">
        <v>80</v>
      </c>
      <c r="C64" s="163"/>
      <c r="D64" s="164"/>
      <c r="E64" s="63">
        <v>0</v>
      </c>
      <c r="F64" s="176">
        <f t="shared" si="2"/>
        <v>0</v>
      </c>
      <c r="G64" s="177"/>
      <c r="H64" s="168"/>
      <c r="I64" s="169"/>
      <c r="J64" s="194">
        <f t="shared" si="3"/>
        <v>0</v>
      </c>
      <c r="K64" s="195"/>
      <c r="L64" s="196"/>
      <c r="N64" s="38"/>
      <c r="O64" s="38"/>
    </row>
    <row r="65" spans="1:15" ht="12" customHeight="1" x14ac:dyDescent="0.25">
      <c r="A65" s="130"/>
      <c r="B65" s="143" t="s">
        <v>27</v>
      </c>
      <c r="C65" s="226" t="s">
        <v>0</v>
      </c>
      <c r="D65" s="227"/>
      <c r="E65" s="67">
        <v>0</v>
      </c>
      <c r="F65" s="176">
        <f t="shared" si="2"/>
        <v>0</v>
      </c>
      <c r="G65" s="177"/>
      <c r="H65" s="168"/>
      <c r="I65" s="169"/>
      <c r="J65" s="194">
        <f t="shared" si="3"/>
        <v>0</v>
      </c>
      <c r="K65" s="195"/>
      <c r="L65" s="196"/>
      <c r="N65" s="38"/>
      <c r="O65" s="38"/>
    </row>
    <row r="66" spans="1:15" ht="12" customHeight="1" thickBot="1" x14ac:dyDescent="0.3">
      <c r="A66" s="130"/>
      <c r="B66" s="146" t="s">
        <v>27</v>
      </c>
      <c r="C66" s="224" t="s">
        <v>0</v>
      </c>
      <c r="D66" s="225"/>
      <c r="E66" s="147">
        <v>0</v>
      </c>
      <c r="F66" s="178">
        <f t="shared" si="2"/>
        <v>0</v>
      </c>
      <c r="G66" s="179"/>
      <c r="H66" s="170"/>
      <c r="I66" s="171"/>
      <c r="J66" s="197">
        <f t="shared" si="3"/>
        <v>0</v>
      </c>
      <c r="K66" s="198"/>
      <c r="L66" s="199"/>
      <c r="N66" s="38"/>
      <c r="O66" s="38"/>
    </row>
    <row r="67" spans="1:15" s="32" customFormat="1" ht="12" customHeight="1" thickBot="1" x14ac:dyDescent="0.3">
      <c r="A67" s="234" t="s">
        <v>30</v>
      </c>
      <c r="B67" s="235"/>
      <c r="C67" s="235"/>
      <c r="D67" s="236"/>
      <c r="E67" s="151">
        <f>SUBTOTAL(9,E55:E66)</f>
        <v>0</v>
      </c>
      <c r="F67" s="180">
        <f>SUM(F55:G66)</f>
        <v>0</v>
      </c>
      <c r="G67" s="181"/>
      <c r="H67" s="172"/>
      <c r="I67" s="173"/>
      <c r="J67" s="204">
        <f>SUM(J55:L66)</f>
        <v>0</v>
      </c>
      <c r="K67" s="205"/>
      <c r="L67" s="206"/>
      <c r="N67" s="38"/>
      <c r="O67" s="38"/>
    </row>
    <row r="68" spans="1:15" s="114" customFormat="1" ht="12" customHeight="1" thickBot="1" x14ac:dyDescent="0.3">
      <c r="A68" s="231" t="s">
        <v>50</v>
      </c>
      <c r="B68" s="232"/>
      <c r="C68" s="232"/>
      <c r="D68" s="233"/>
      <c r="E68" s="152">
        <f>SUBTOTAL(9,E17:E67)</f>
        <v>0</v>
      </c>
      <c r="F68" s="182">
        <f>SUBTOTAL(9,F17:G66)</f>
        <v>0</v>
      </c>
      <c r="G68" s="183"/>
      <c r="H68" s="174"/>
      <c r="I68" s="175"/>
      <c r="J68" s="182">
        <f>SUBTOTAL(9,J17:L66)</f>
        <v>0</v>
      </c>
      <c r="K68" s="202"/>
      <c r="L68" s="203"/>
      <c r="N68" s="115"/>
      <c r="O68" s="115"/>
    </row>
    <row r="69" spans="1:15" s="114" customFormat="1" ht="6" customHeight="1" x14ac:dyDescent="0.25">
      <c r="A69" s="167"/>
      <c r="B69" s="167"/>
      <c r="C69" s="167"/>
      <c r="D69" s="167"/>
      <c r="E69" s="167"/>
      <c r="F69" s="167"/>
      <c r="G69" s="167"/>
      <c r="H69" s="167"/>
      <c r="I69" s="167"/>
      <c r="J69" s="167"/>
      <c r="K69" s="167"/>
      <c r="L69" s="167"/>
      <c r="N69" s="115"/>
      <c r="O69" s="115"/>
    </row>
    <row r="70" spans="1:15" s="35" customFormat="1" ht="12" customHeight="1" x14ac:dyDescent="0.2">
      <c r="A70" s="249" t="s">
        <v>156</v>
      </c>
      <c r="B70" s="250"/>
      <c r="C70" s="250"/>
      <c r="D70" s="251"/>
      <c r="E70" s="23"/>
      <c r="F70" s="187"/>
      <c r="G70" s="188"/>
      <c r="H70" s="187"/>
      <c r="I70" s="188"/>
      <c r="J70" s="187"/>
      <c r="K70" s="193"/>
      <c r="L70" s="188"/>
      <c r="N70" s="38"/>
      <c r="O70" s="38"/>
    </row>
    <row r="71" spans="1:15" s="10" customFormat="1" ht="12" customHeight="1" x14ac:dyDescent="0.2">
      <c r="A71" s="131"/>
      <c r="B71" s="163" t="s">
        <v>31</v>
      </c>
      <c r="C71" s="163"/>
      <c r="D71" s="164"/>
      <c r="E71" s="64">
        <v>0</v>
      </c>
      <c r="F71" s="176">
        <f>E71</f>
        <v>0</v>
      </c>
      <c r="G71" s="177"/>
      <c r="H71" s="187"/>
      <c r="I71" s="188"/>
      <c r="J71" s="194">
        <f>F71+H71</f>
        <v>0</v>
      </c>
      <c r="K71" s="195"/>
      <c r="L71" s="196"/>
      <c r="N71" s="38"/>
      <c r="O71" s="38"/>
    </row>
    <row r="72" spans="1:15" s="10" customFormat="1" ht="12" customHeight="1" x14ac:dyDescent="0.2">
      <c r="A72" s="131"/>
      <c r="B72" s="163" t="s">
        <v>32</v>
      </c>
      <c r="C72" s="163"/>
      <c r="D72" s="164"/>
      <c r="E72" s="64">
        <v>0</v>
      </c>
      <c r="F72" s="176">
        <f t="shared" ref="F72:F86" si="4">E72</f>
        <v>0</v>
      </c>
      <c r="G72" s="177"/>
      <c r="H72" s="187"/>
      <c r="I72" s="188"/>
      <c r="J72" s="194">
        <f t="shared" ref="J72:J86" si="5">F72+H72</f>
        <v>0</v>
      </c>
      <c r="K72" s="195"/>
      <c r="L72" s="196"/>
      <c r="N72" s="38"/>
      <c r="O72" s="38"/>
    </row>
    <row r="73" spans="1:15" s="10" customFormat="1" ht="12" customHeight="1" x14ac:dyDescent="0.2">
      <c r="A73" s="131"/>
      <c r="B73" s="163" t="s">
        <v>33</v>
      </c>
      <c r="C73" s="163"/>
      <c r="D73" s="164"/>
      <c r="E73" s="64">
        <v>0</v>
      </c>
      <c r="F73" s="176">
        <f t="shared" si="4"/>
        <v>0</v>
      </c>
      <c r="G73" s="177"/>
      <c r="H73" s="187"/>
      <c r="I73" s="188"/>
      <c r="J73" s="194">
        <f t="shared" si="5"/>
        <v>0</v>
      </c>
      <c r="K73" s="195"/>
      <c r="L73" s="196"/>
      <c r="N73" s="38"/>
      <c r="O73" s="38"/>
    </row>
    <row r="74" spans="1:15" s="144" customFormat="1" ht="12" customHeight="1" x14ac:dyDescent="0.2">
      <c r="A74" s="131"/>
      <c r="B74" s="163" t="s">
        <v>154</v>
      </c>
      <c r="C74" s="163"/>
      <c r="D74" s="164"/>
      <c r="E74" s="64">
        <v>0</v>
      </c>
      <c r="F74" s="176">
        <f t="shared" ref="F74" si="6">E74</f>
        <v>0</v>
      </c>
      <c r="G74" s="177"/>
      <c r="H74" s="187"/>
      <c r="I74" s="188"/>
      <c r="J74" s="194">
        <f t="shared" ref="J74" si="7">F74+H74</f>
        <v>0</v>
      </c>
      <c r="K74" s="195"/>
      <c r="L74" s="196"/>
      <c r="N74" s="38"/>
      <c r="O74" s="38"/>
    </row>
    <row r="75" spans="1:15" s="66" customFormat="1" ht="12" customHeight="1" x14ac:dyDescent="0.2">
      <c r="A75" s="131"/>
      <c r="B75" s="163" t="s">
        <v>114</v>
      </c>
      <c r="C75" s="163"/>
      <c r="D75" s="164"/>
      <c r="E75" s="64">
        <v>0</v>
      </c>
      <c r="F75" s="176">
        <f t="shared" si="4"/>
        <v>0</v>
      </c>
      <c r="G75" s="177"/>
      <c r="H75" s="187"/>
      <c r="I75" s="188"/>
      <c r="J75" s="194">
        <f t="shared" si="5"/>
        <v>0</v>
      </c>
      <c r="K75" s="195"/>
      <c r="L75" s="196"/>
      <c r="N75" s="38"/>
      <c r="O75" s="38"/>
    </row>
    <row r="76" spans="1:15" s="10" customFormat="1" ht="12" customHeight="1" x14ac:dyDescent="0.2">
      <c r="A76" s="131"/>
      <c r="B76" s="163" t="s">
        <v>34</v>
      </c>
      <c r="C76" s="163"/>
      <c r="D76" s="164"/>
      <c r="E76" s="64">
        <v>0</v>
      </c>
      <c r="F76" s="176">
        <f t="shared" si="4"/>
        <v>0</v>
      </c>
      <c r="G76" s="177"/>
      <c r="H76" s="187"/>
      <c r="I76" s="188"/>
      <c r="J76" s="194">
        <f t="shared" si="5"/>
        <v>0</v>
      </c>
      <c r="K76" s="195"/>
      <c r="L76" s="196"/>
      <c r="N76" s="38"/>
      <c r="O76" s="38"/>
    </row>
    <row r="77" spans="1:15" s="47" customFormat="1" ht="12" customHeight="1" x14ac:dyDescent="0.2">
      <c r="A77" s="126"/>
      <c r="B77" s="163" t="s">
        <v>151</v>
      </c>
      <c r="C77" s="163"/>
      <c r="D77" s="111" t="s">
        <v>0</v>
      </c>
      <c r="E77" s="64">
        <v>0</v>
      </c>
      <c r="F77" s="176">
        <f t="shared" si="4"/>
        <v>0</v>
      </c>
      <c r="G77" s="177"/>
      <c r="H77" s="187"/>
      <c r="I77" s="188"/>
      <c r="J77" s="194">
        <f t="shared" si="5"/>
        <v>0</v>
      </c>
      <c r="K77" s="195"/>
      <c r="L77" s="196"/>
      <c r="N77" s="38"/>
      <c r="O77" s="38"/>
    </row>
    <row r="78" spans="1:15" s="47" customFormat="1" ht="12" customHeight="1" x14ac:dyDescent="0.2">
      <c r="A78" s="126"/>
      <c r="B78" s="163" t="s">
        <v>152</v>
      </c>
      <c r="C78" s="163"/>
      <c r="D78" s="111" t="s">
        <v>0</v>
      </c>
      <c r="E78" s="67">
        <v>0</v>
      </c>
      <c r="F78" s="176">
        <f t="shared" si="4"/>
        <v>0</v>
      </c>
      <c r="G78" s="177"/>
      <c r="H78" s="187"/>
      <c r="I78" s="188"/>
      <c r="J78" s="194">
        <f t="shared" si="5"/>
        <v>0</v>
      </c>
      <c r="K78" s="195"/>
      <c r="L78" s="196"/>
      <c r="N78" s="38"/>
      <c r="O78" s="38"/>
    </row>
    <row r="79" spans="1:15" s="10" customFormat="1" ht="12" customHeight="1" x14ac:dyDescent="0.2">
      <c r="A79" s="131"/>
      <c r="B79" s="163" t="s">
        <v>152</v>
      </c>
      <c r="C79" s="163"/>
      <c r="D79" s="154" t="s">
        <v>0</v>
      </c>
      <c r="E79" s="64">
        <v>0</v>
      </c>
      <c r="F79" s="176">
        <f t="shared" si="4"/>
        <v>0</v>
      </c>
      <c r="G79" s="177"/>
      <c r="H79" s="187"/>
      <c r="I79" s="188"/>
      <c r="J79" s="194">
        <f t="shared" si="5"/>
        <v>0</v>
      </c>
      <c r="K79" s="195"/>
      <c r="L79" s="196"/>
      <c r="N79" s="38"/>
      <c r="O79" s="38"/>
    </row>
    <row r="80" spans="1:15" s="10" customFormat="1" ht="12" customHeight="1" x14ac:dyDescent="0.2">
      <c r="A80" s="131"/>
      <c r="B80" s="228" t="s">
        <v>35</v>
      </c>
      <c r="C80" s="228"/>
      <c r="D80" s="111" t="s">
        <v>0</v>
      </c>
      <c r="E80" s="64">
        <v>0</v>
      </c>
      <c r="F80" s="176">
        <f t="shared" si="4"/>
        <v>0</v>
      </c>
      <c r="G80" s="177"/>
      <c r="H80" s="187"/>
      <c r="I80" s="188"/>
      <c r="J80" s="194">
        <f t="shared" si="5"/>
        <v>0</v>
      </c>
      <c r="K80" s="195"/>
      <c r="L80" s="196"/>
      <c r="N80" s="38"/>
      <c r="O80" s="38"/>
    </row>
    <row r="81" spans="1:15" s="10" customFormat="1" ht="12" customHeight="1" x14ac:dyDescent="0.2">
      <c r="A81" s="131"/>
      <c r="B81" s="228" t="s">
        <v>35</v>
      </c>
      <c r="C81" s="228"/>
      <c r="D81" s="154" t="s">
        <v>0</v>
      </c>
      <c r="E81" s="67">
        <v>0</v>
      </c>
      <c r="F81" s="176">
        <f t="shared" si="4"/>
        <v>0</v>
      </c>
      <c r="G81" s="177"/>
      <c r="H81" s="187"/>
      <c r="I81" s="188"/>
      <c r="J81" s="194">
        <f t="shared" si="5"/>
        <v>0</v>
      </c>
      <c r="K81" s="195"/>
      <c r="L81" s="196"/>
      <c r="N81" s="37"/>
      <c r="O81" s="37"/>
    </row>
    <row r="82" spans="1:15" s="10" customFormat="1" ht="12" customHeight="1" x14ac:dyDescent="0.2">
      <c r="A82" s="131"/>
      <c r="B82" s="127" t="s">
        <v>36</v>
      </c>
      <c r="C82" s="226" t="s">
        <v>0</v>
      </c>
      <c r="D82" s="227"/>
      <c r="E82" s="64">
        <v>0</v>
      </c>
      <c r="F82" s="176">
        <f t="shared" si="4"/>
        <v>0</v>
      </c>
      <c r="G82" s="177"/>
      <c r="H82" s="187"/>
      <c r="I82" s="188"/>
      <c r="J82" s="194">
        <f t="shared" si="5"/>
        <v>0</v>
      </c>
      <c r="K82" s="195"/>
      <c r="L82" s="196"/>
      <c r="N82" s="37"/>
      <c r="O82" s="37"/>
    </row>
    <row r="83" spans="1:15" s="10" customFormat="1" ht="12" customHeight="1" x14ac:dyDescent="0.2">
      <c r="A83" s="131"/>
      <c r="B83" s="127" t="s">
        <v>36</v>
      </c>
      <c r="C83" s="226" t="s">
        <v>0</v>
      </c>
      <c r="D83" s="227"/>
      <c r="E83" s="64">
        <v>0</v>
      </c>
      <c r="F83" s="176">
        <f t="shared" si="4"/>
        <v>0</v>
      </c>
      <c r="G83" s="177"/>
      <c r="H83" s="187"/>
      <c r="I83" s="188"/>
      <c r="J83" s="194">
        <f t="shared" si="5"/>
        <v>0</v>
      </c>
      <c r="K83" s="195"/>
      <c r="L83" s="196"/>
      <c r="N83" s="37"/>
      <c r="O83" s="37"/>
    </row>
    <row r="84" spans="1:15" s="52" customFormat="1" ht="12" customHeight="1" x14ac:dyDescent="0.2">
      <c r="A84" s="131"/>
      <c r="B84" s="127" t="s">
        <v>49</v>
      </c>
      <c r="C84" s="226" t="s">
        <v>0</v>
      </c>
      <c r="D84" s="227"/>
      <c r="E84" s="67">
        <v>0</v>
      </c>
      <c r="F84" s="176">
        <f t="shared" si="4"/>
        <v>0</v>
      </c>
      <c r="G84" s="177"/>
      <c r="H84" s="187"/>
      <c r="I84" s="188"/>
      <c r="J84" s="194">
        <f t="shared" si="5"/>
        <v>0</v>
      </c>
      <c r="K84" s="195"/>
      <c r="L84" s="196"/>
      <c r="N84" s="37"/>
      <c r="O84" s="37"/>
    </row>
    <row r="85" spans="1:15" s="47" customFormat="1" ht="12" customHeight="1" x14ac:dyDescent="0.2">
      <c r="A85" s="131"/>
      <c r="B85" s="127" t="s">
        <v>49</v>
      </c>
      <c r="C85" s="226" t="s">
        <v>0</v>
      </c>
      <c r="D85" s="227"/>
      <c r="E85" s="64">
        <v>0</v>
      </c>
      <c r="F85" s="176">
        <f t="shared" si="4"/>
        <v>0</v>
      </c>
      <c r="G85" s="177"/>
      <c r="H85" s="187"/>
      <c r="I85" s="188"/>
      <c r="J85" s="194">
        <f t="shared" si="5"/>
        <v>0</v>
      </c>
      <c r="K85" s="195"/>
      <c r="L85" s="196"/>
      <c r="N85" s="37"/>
      <c r="O85" s="37"/>
    </row>
    <row r="86" spans="1:15" s="47" customFormat="1" ht="12" customHeight="1" thickBot="1" x14ac:dyDescent="0.25">
      <c r="A86" s="148"/>
      <c r="B86" s="149" t="s">
        <v>49</v>
      </c>
      <c r="C86" s="224" t="s">
        <v>0</v>
      </c>
      <c r="D86" s="225"/>
      <c r="E86" s="147">
        <v>0</v>
      </c>
      <c r="F86" s="178">
        <f t="shared" si="4"/>
        <v>0</v>
      </c>
      <c r="G86" s="179"/>
      <c r="H86" s="189"/>
      <c r="I86" s="190"/>
      <c r="J86" s="197">
        <f t="shared" si="5"/>
        <v>0</v>
      </c>
      <c r="K86" s="198"/>
      <c r="L86" s="199"/>
      <c r="N86" s="37"/>
      <c r="O86" s="37"/>
    </row>
    <row r="87" spans="1:15" s="116" customFormat="1" ht="12" customHeight="1" thickBot="1" x14ac:dyDescent="0.25">
      <c r="A87" s="229" t="s">
        <v>52</v>
      </c>
      <c r="B87" s="230"/>
      <c r="C87" s="230"/>
      <c r="D87" s="230"/>
      <c r="E87" s="162">
        <f>SUBTOTAL(9,E71:E86)</f>
        <v>0</v>
      </c>
      <c r="F87" s="184">
        <f>SUBTOTAL(9,F71:G86)</f>
        <v>0</v>
      </c>
      <c r="G87" s="200"/>
      <c r="H87" s="191"/>
      <c r="I87" s="192"/>
      <c r="J87" s="184">
        <f>SUBTOTAL(9,J71:L86)</f>
        <v>0</v>
      </c>
      <c r="K87" s="185"/>
      <c r="L87" s="186"/>
      <c r="N87" s="117"/>
      <c r="O87" s="117"/>
    </row>
    <row r="88" spans="1:15" s="10" customFormat="1" ht="12" customHeight="1" x14ac:dyDescent="0.2">
      <c r="A88" s="4"/>
      <c r="F88" s="104"/>
      <c r="H88" s="104"/>
      <c r="J88" s="104"/>
      <c r="K88" s="104"/>
      <c r="N88" s="43"/>
      <c r="O88" s="43"/>
    </row>
    <row r="89" spans="1:15" s="10" customFormat="1" ht="12" customHeight="1" x14ac:dyDescent="0.2">
      <c r="A89" s="4"/>
      <c r="F89" s="104"/>
      <c r="H89" s="104"/>
      <c r="J89" s="104"/>
      <c r="K89" s="104"/>
      <c r="N89" s="37"/>
      <c r="O89" s="37"/>
    </row>
    <row r="90" spans="1:15" s="10" customFormat="1" ht="12" customHeight="1" x14ac:dyDescent="0.2">
      <c r="A90" s="4"/>
      <c r="F90" s="104"/>
      <c r="H90" s="104"/>
      <c r="J90" s="104"/>
      <c r="K90" s="104"/>
      <c r="N90" s="37"/>
      <c r="O90" s="37"/>
    </row>
    <row r="91" spans="1:15" s="10" customFormat="1" ht="12" customHeight="1" x14ac:dyDescent="0.2">
      <c r="A91" s="4"/>
      <c r="F91" s="104"/>
      <c r="H91" s="104"/>
      <c r="J91" s="104"/>
      <c r="K91" s="104"/>
      <c r="N91" s="37"/>
      <c r="O91" s="37"/>
    </row>
    <row r="92" spans="1:15" ht="12" customHeight="1" x14ac:dyDescent="0.25"/>
    <row r="93" spans="1:15" ht="12" customHeight="1" x14ac:dyDescent="0.25"/>
    <row r="94" spans="1:15" ht="12" customHeight="1" x14ac:dyDescent="0.25"/>
    <row r="95" spans="1:15" ht="12" customHeight="1" x14ac:dyDescent="0.25"/>
    <row r="96" spans="1:15" ht="12" customHeight="1" x14ac:dyDescent="0.25"/>
    <row r="97" spans="2:15" ht="12" customHeight="1" x14ac:dyDescent="0.25"/>
    <row r="98" spans="2:15" ht="12" customHeight="1" x14ac:dyDescent="0.25"/>
    <row r="99" spans="2:15" ht="12" customHeight="1" x14ac:dyDescent="0.25"/>
    <row r="100" spans="2:15" ht="12" customHeight="1" x14ac:dyDescent="0.25"/>
    <row r="101" spans="2:15" s="4" customFormat="1" ht="12" customHeight="1" x14ac:dyDescent="0.25">
      <c r="B101" s="7"/>
      <c r="C101" s="7"/>
      <c r="D101" s="7"/>
      <c r="E101" s="7"/>
      <c r="F101" s="7"/>
      <c r="G101" s="7"/>
      <c r="H101" s="7"/>
      <c r="I101" s="7"/>
      <c r="J101" s="7"/>
      <c r="K101" s="7"/>
      <c r="L101" s="7"/>
      <c r="M101" s="7"/>
      <c r="N101" s="37"/>
      <c r="O101" s="37"/>
    </row>
    <row r="102" spans="2:15" s="4" customFormat="1" ht="12" customHeight="1" x14ac:dyDescent="0.25">
      <c r="B102" s="7"/>
      <c r="C102" s="7"/>
      <c r="D102" s="7"/>
      <c r="E102" s="7"/>
      <c r="F102" s="7"/>
      <c r="G102" s="7"/>
      <c r="H102" s="7"/>
      <c r="I102" s="7"/>
      <c r="J102" s="7"/>
      <c r="K102" s="7"/>
      <c r="L102" s="7"/>
      <c r="M102" s="7"/>
      <c r="N102" s="37"/>
      <c r="O102" s="37"/>
    </row>
    <row r="103" spans="2:15" s="4" customFormat="1" ht="12" customHeight="1" x14ac:dyDescent="0.25">
      <c r="B103" s="7"/>
      <c r="C103" s="7"/>
      <c r="D103" s="7"/>
      <c r="E103" s="7"/>
      <c r="F103" s="7"/>
      <c r="G103" s="7"/>
      <c r="H103" s="7"/>
      <c r="I103" s="7"/>
      <c r="J103" s="7"/>
      <c r="K103" s="7"/>
      <c r="L103" s="7"/>
      <c r="M103" s="7"/>
      <c r="N103" s="37"/>
      <c r="O103" s="37"/>
    </row>
    <row r="104" spans="2:15" s="4" customFormat="1" ht="12" customHeight="1" x14ac:dyDescent="0.25">
      <c r="B104" s="7"/>
      <c r="C104" s="7"/>
      <c r="D104" s="7"/>
      <c r="E104" s="7"/>
      <c r="F104" s="7"/>
      <c r="G104" s="7"/>
      <c r="H104" s="7"/>
      <c r="I104" s="7"/>
      <c r="J104" s="7"/>
      <c r="K104" s="7"/>
      <c r="L104" s="7"/>
      <c r="M104" s="7"/>
      <c r="N104" s="37"/>
      <c r="O104" s="37"/>
    </row>
    <row r="105" spans="2:15" s="4" customFormat="1" ht="12" customHeight="1" x14ac:dyDescent="0.25">
      <c r="B105" s="7"/>
      <c r="C105" s="7"/>
      <c r="D105" s="7"/>
      <c r="E105" s="7"/>
      <c r="F105" s="7"/>
      <c r="G105" s="7"/>
      <c r="H105" s="7"/>
      <c r="I105" s="7"/>
      <c r="J105" s="7"/>
      <c r="K105" s="7"/>
      <c r="L105" s="7"/>
      <c r="M105" s="7"/>
      <c r="N105" s="37"/>
      <c r="O105" s="37"/>
    </row>
    <row r="106" spans="2:15" s="4" customFormat="1" ht="12" customHeight="1" x14ac:dyDescent="0.25">
      <c r="B106" s="7"/>
      <c r="C106" s="7"/>
      <c r="D106" s="7"/>
      <c r="E106" s="7"/>
      <c r="F106" s="7"/>
      <c r="G106" s="7"/>
      <c r="H106" s="7"/>
      <c r="I106" s="7"/>
      <c r="J106" s="7"/>
      <c r="K106" s="7"/>
      <c r="L106" s="7"/>
      <c r="M106" s="7"/>
      <c r="N106" s="37"/>
      <c r="O106" s="37"/>
    </row>
    <row r="107" spans="2:15" s="4" customFormat="1" ht="12" customHeight="1" x14ac:dyDescent="0.25">
      <c r="B107" s="7"/>
      <c r="C107" s="7"/>
      <c r="D107" s="7"/>
      <c r="E107" s="7"/>
      <c r="F107" s="7"/>
      <c r="G107" s="7"/>
      <c r="H107" s="7"/>
      <c r="I107" s="7"/>
      <c r="J107" s="7"/>
      <c r="K107" s="7"/>
      <c r="L107" s="7"/>
      <c r="M107" s="7"/>
      <c r="N107" s="37"/>
      <c r="O107" s="37"/>
    </row>
    <row r="108" spans="2:15" s="4" customFormat="1" ht="12" customHeight="1" x14ac:dyDescent="0.25">
      <c r="B108" s="7"/>
      <c r="C108" s="7"/>
      <c r="D108" s="7"/>
      <c r="E108" s="7"/>
      <c r="F108" s="7"/>
      <c r="G108" s="7"/>
      <c r="H108" s="7"/>
      <c r="I108" s="7"/>
      <c r="J108" s="7"/>
      <c r="K108" s="7"/>
      <c r="L108" s="7"/>
      <c r="M108" s="7"/>
      <c r="N108" s="37"/>
      <c r="O108" s="37"/>
    </row>
    <row r="109" spans="2:15" s="4" customFormat="1" ht="12" customHeight="1" x14ac:dyDescent="0.25">
      <c r="B109" s="7"/>
      <c r="C109" s="7"/>
      <c r="D109" s="7"/>
      <c r="E109" s="7"/>
      <c r="F109" s="7"/>
      <c r="G109" s="7"/>
      <c r="H109" s="7"/>
      <c r="I109" s="7"/>
      <c r="J109" s="7"/>
      <c r="K109" s="7"/>
      <c r="L109" s="7"/>
      <c r="M109" s="7"/>
      <c r="N109" s="37"/>
      <c r="O109" s="37"/>
    </row>
    <row r="110" spans="2:15" s="4" customFormat="1" ht="12" customHeight="1" x14ac:dyDescent="0.25">
      <c r="B110" s="7"/>
      <c r="C110" s="7"/>
      <c r="D110" s="7"/>
      <c r="E110" s="7"/>
      <c r="F110" s="7"/>
      <c r="G110" s="7"/>
      <c r="H110" s="7"/>
      <c r="I110" s="7"/>
      <c r="J110" s="7"/>
      <c r="K110" s="7"/>
      <c r="L110" s="7"/>
      <c r="M110" s="7"/>
      <c r="N110" s="37"/>
      <c r="O110" s="37"/>
    </row>
    <row r="111" spans="2:15" s="4" customFormat="1" ht="12" customHeight="1" x14ac:dyDescent="0.25">
      <c r="B111" s="7"/>
      <c r="C111" s="7"/>
      <c r="D111" s="7"/>
      <c r="E111" s="7"/>
      <c r="F111" s="7"/>
      <c r="G111" s="7"/>
      <c r="H111" s="7"/>
      <c r="I111" s="7"/>
      <c r="J111" s="7"/>
      <c r="K111" s="7"/>
      <c r="L111" s="7"/>
      <c r="M111" s="7"/>
      <c r="N111" s="37"/>
      <c r="O111" s="37"/>
    </row>
    <row r="112" spans="2:15" s="4" customFormat="1" ht="12" customHeight="1" x14ac:dyDescent="0.25">
      <c r="B112" s="7"/>
      <c r="C112" s="7"/>
      <c r="D112" s="7"/>
      <c r="E112" s="7"/>
      <c r="F112" s="7"/>
      <c r="G112" s="7"/>
      <c r="H112" s="7"/>
      <c r="I112" s="7"/>
      <c r="J112" s="7"/>
      <c r="K112" s="7"/>
      <c r="L112" s="7"/>
      <c r="M112" s="7"/>
      <c r="N112" s="37"/>
      <c r="O112" s="37"/>
    </row>
    <row r="113" spans="2:15" s="4" customFormat="1" ht="12" customHeight="1" x14ac:dyDescent="0.25">
      <c r="B113" s="7"/>
      <c r="C113" s="7"/>
      <c r="D113" s="7"/>
      <c r="E113" s="7"/>
      <c r="F113" s="7"/>
      <c r="G113" s="7"/>
      <c r="H113" s="7"/>
      <c r="I113" s="7"/>
      <c r="J113" s="7"/>
      <c r="K113" s="7"/>
      <c r="L113" s="7"/>
      <c r="M113" s="7"/>
      <c r="N113" s="37"/>
      <c r="O113" s="37"/>
    </row>
    <row r="114" spans="2:15" s="4" customFormat="1" ht="12" customHeight="1" x14ac:dyDescent="0.25">
      <c r="B114" s="7"/>
      <c r="C114" s="7"/>
      <c r="D114" s="7"/>
      <c r="E114" s="7"/>
      <c r="F114" s="7"/>
      <c r="G114" s="7"/>
      <c r="H114" s="7"/>
      <c r="I114" s="7"/>
      <c r="J114" s="7"/>
      <c r="K114" s="7"/>
      <c r="L114" s="7"/>
      <c r="M114" s="7"/>
      <c r="N114" s="37"/>
      <c r="O114" s="37"/>
    </row>
    <row r="115" spans="2:15" s="4" customFormat="1" ht="12" customHeight="1" x14ac:dyDescent="0.25">
      <c r="B115" s="7"/>
      <c r="C115" s="7"/>
      <c r="D115" s="7"/>
      <c r="E115" s="7"/>
      <c r="F115" s="7"/>
      <c r="G115" s="7"/>
      <c r="H115" s="7"/>
      <c r="I115" s="7"/>
      <c r="J115" s="7"/>
      <c r="K115" s="7"/>
      <c r="L115" s="7"/>
      <c r="M115" s="7"/>
      <c r="N115" s="37"/>
      <c r="O115" s="37"/>
    </row>
    <row r="116" spans="2:15" s="4" customFormat="1" ht="12" customHeight="1" x14ac:dyDescent="0.25">
      <c r="B116" s="7"/>
      <c r="C116" s="7"/>
      <c r="D116" s="7"/>
      <c r="E116" s="7"/>
      <c r="F116" s="7"/>
      <c r="G116" s="7"/>
      <c r="H116" s="7"/>
      <c r="I116" s="7"/>
      <c r="J116" s="7"/>
      <c r="K116" s="7"/>
      <c r="L116" s="7"/>
      <c r="M116" s="7"/>
      <c r="N116" s="37"/>
      <c r="O116" s="37"/>
    </row>
    <row r="117" spans="2:15" s="4" customFormat="1" ht="12" customHeight="1" x14ac:dyDescent="0.25">
      <c r="B117" s="7"/>
      <c r="C117" s="7"/>
      <c r="D117" s="7"/>
      <c r="E117" s="7"/>
      <c r="F117" s="7"/>
      <c r="G117" s="7"/>
      <c r="H117" s="7"/>
      <c r="I117" s="7"/>
      <c r="J117" s="7"/>
      <c r="K117" s="7"/>
      <c r="L117" s="7"/>
      <c r="M117" s="7"/>
      <c r="N117" s="37"/>
      <c r="O117" s="37"/>
    </row>
    <row r="118" spans="2:15" s="4" customFormat="1" ht="12" customHeight="1" x14ac:dyDescent="0.25">
      <c r="B118" s="7"/>
      <c r="C118" s="7"/>
      <c r="D118" s="7"/>
      <c r="E118" s="7"/>
      <c r="F118" s="7"/>
      <c r="G118" s="7"/>
      <c r="H118" s="7"/>
      <c r="I118" s="7"/>
      <c r="J118" s="7"/>
      <c r="K118" s="7"/>
      <c r="L118" s="7"/>
      <c r="M118" s="7"/>
      <c r="N118" s="37"/>
      <c r="O118" s="37"/>
    </row>
    <row r="119" spans="2:15" s="4" customFormat="1" ht="12" customHeight="1" x14ac:dyDescent="0.25">
      <c r="B119" s="7"/>
      <c r="C119" s="7"/>
      <c r="D119" s="7"/>
      <c r="E119" s="7"/>
      <c r="F119" s="7"/>
      <c r="G119" s="7"/>
      <c r="H119" s="7"/>
      <c r="I119" s="7"/>
      <c r="J119" s="7"/>
      <c r="K119" s="7"/>
      <c r="L119" s="7"/>
      <c r="M119" s="7"/>
      <c r="N119" s="37"/>
      <c r="O119" s="37"/>
    </row>
    <row r="120" spans="2:15" s="4" customFormat="1" ht="12" customHeight="1" x14ac:dyDescent="0.25">
      <c r="B120" s="7"/>
      <c r="C120" s="7"/>
      <c r="D120" s="7"/>
      <c r="E120" s="7"/>
      <c r="F120" s="7"/>
      <c r="G120" s="7"/>
      <c r="H120" s="7"/>
      <c r="I120" s="7"/>
      <c r="J120" s="7"/>
      <c r="K120" s="7"/>
      <c r="L120" s="7"/>
      <c r="M120" s="7"/>
      <c r="N120" s="37"/>
      <c r="O120" s="37"/>
    </row>
  </sheetData>
  <sheetProtection algorithmName="SHA-512" hashValue="EAktK/qzdKDlkgS1ASrSWr93PqqFebjQjdjCAKKwMJL6vSos/IN1+xjRjE6U4vp+N/OMWya1n0aZdAB5T/bOEA==" saltValue="R1lNoXwDZ9ygqRwDVkecHg==" spinCount="100000" sheet="1" objects="1" scenarios="1"/>
  <mergeCells count="306">
    <mergeCell ref="A1:L1"/>
    <mergeCell ref="B19:D19"/>
    <mergeCell ref="B24:D24"/>
    <mergeCell ref="B12:C12"/>
    <mergeCell ref="I12:L12"/>
    <mergeCell ref="A13:L13"/>
    <mergeCell ref="B17:D17"/>
    <mergeCell ref="A15:D15"/>
    <mergeCell ref="A16:D16"/>
    <mergeCell ref="B20:D20"/>
    <mergeCell ref="B21:D21"/>
    <mergeCell ref="B18:D18"/>
    <mergeCell ref="A2:L2"/>
    <mergeCell ref="A3:L3"/>
    <mergeCell ref="F22:G22"/>
    <mergeCell ref="F23:G23"/>
    <mergeCell ref="F24:G24"/>
    <mergeCell ref="N4:O34"/>
    <mergeCell ref="A70:D70"/>
    <mergeCell ref="A7:L7"/>
    <mergeCell ref="C85:D85"/>
    <mergeCell ref="C10:E10"/>
    <mergeCell ref="B29:D29"/>
    <mergeCell ref="A4:L4"/>
    <mergeCell ref="A5:L5"/>
    <mergeCell ref="A6:L6"/>
    <mergeCell ref="B36:D36"/>
    <mergeCell ref="B55:D55"/>
    <mergeCell ref="B56:D56"/>
    <mergeCell ref="B34:D34"/>
    <mergeCell ref="B35:D35"/>
    <mergeCell ref="B42:D42"/>
    <mergeCell ref="B38:D38"/>
    <mergeCell ref="B41:D41"/>
    <mergeCell ref="B45:D45"/>
    <mergeCell ref="B46:D46"/>
    <mergeCell ref="B47:D47"/>
    <mergeCell ref="B44:D44"/>
    <mergeCell ref="B48:D48"/>
    <mergeCell ref="B49:D49"/>
    <mergeCell ref="H30:I30"/>
    <mergeCell ref="A87:D87"/>
    <mergeCell ref="A11:L11"/>
    <mergeCell ref="A68:D68"/>
    <mergeCell ref="A67:D67"/>
    <mergeCell ref="C8:E8"/>
    <mergeCell ref="B27:D27"/>
    <mergeCell ref="B22:D22"/>
    <mergeCell ref="C9:E9"/>
    <mergeCell ref="A52:D52"/>
    <mergeCell ref="A53:L53"/>
    <mergeCell ref="A54:D54"/>
    <mergeCell ref="B23:D23"/>
    <mergeCell ref="B30:D30"/>
    <mergeCell ref="B32:D32"/>
    <mergeCell ref="B39:D39"/>
    <mergeCell ref="B40:D40"/>
    <mergeCell ref="B37:D37"/>
    <mergeCell ref="B26:D26"/>
    <mergeCell ref="B25:D25"/>
    <mergeCell ref="B28:D28"/>
    <mergeCell ref="C50:D50"/>
    <mergeCell ref="C51:D51"/>
    <mergeCell ref="B43:D43"/>
    <mergeCell ref="B33:D33"/>
    <mergeCell ref="C86:D86"/>
    <mergeCell ref="C82:D82"/>
    <mergeCell ref="C83:D83"/>
    <mergeCell ref="C65:D65"/>
    <mergeCell ref="C66:D66"/>
    <mergeCell ref="C84:D84"/>
    <mergeCell ref="F79:G79"/>
    <mergeCell ref="F80:G80"/>
    <mergeCell ref="F70:G70"/>
    <mergeCell ref="F71:G71"/>
    <mergeCell ref="F72:G72"/>
    <mergeCell ref="F73:G73"/>
    <mergeCell ref="F75:G75"/>
    <mergeCell ref="F78:G78"/>
    <mergeCell ref="B81:C81"/>
    <mergeCell ref="B79:C79"/>
    <mergeCell ref="B76:D76"/>
    <mergeCell ref="B72:D72"/>
    <mergeCell ref="B73:D73"/>
    <mergeCell ref="B75:D75"/>
    <mergeCell ref="B77:C77"/>
    <mergeCell ref="B78:C78"/>
    <mergeCell ref="B80:C80"/>
    <mergeCell ref="B74:D74"/>
    <mergeCell ref="H31:I31"/>
    <mergeCell ref="H32:I32"/>
    <mergeCell ref="H33:I33"/>
    <mergeCell ref="H34:I34"/>
    <mergeCell ref="B31:D31"/>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F27:G27"/>
    <mergeCell ref="F28:G28"/>
    <mergeCell ref="F29:G29"/>
    <mergeCell ref="F25:G25"/>
    <mergeCell ref="H40:I40"/>
    <mergeCell ref="H41:I41"/>
    <mergeCell ref="H42:I42"/>
    <mergeCell ref="H43:I43"/>
    <mergeCell ref="H44:I44"/>
    <mergeCell ref="H35:I35"/>
    <mergeCell ref="H36:I36"/>
    <mergeCell ref="H37:I37"/>
    <mergeCell ref="H38:I38"/>
    <mergeCell ref="H39:I39"/>
    <mergeCell ref="J27:L27"/>
    <mergeCell ref="J28:L28"/>
    <mergeCell ref="J29:L29"/>
    <mergeCell ref="J30:L30"/>
    <mergeCell ref="J31:L31"/>
    <mergeCell ref="H50:I50"/>
    <mergeCell ref="H51:I51"/>
    <mergeCell ref="H52:I52"/>
    <mergeCell ref="J15:L15"/>
    <mergeCell ref="J16:L16"/>
    <mergeCell ref="J17:L17"/>
    <mergeCell ref="J18:L18"/>
    <mergeCell ref="J19:L19"/>
    <mergeCell ref="J20:L20"/>
    <mergeCell ref="J21:L21"/>
    <mergeCell ref="J22:L22"/>
    <mergeCell ref="J23:L23"/>
    <mergeCell ref="J24:L24"/>
    <mergeCell ref="J25:L25"/>
    <mergeCell ref="J26:L26"/>
    <mergeCell ref="H45:I45"/>
    <mergeCell ref="H46:I46"/>
    <mergeCell ref="H47:I47"/>
    <mergeCell ref="H48:I48"/>
    <mergeCell ref="J38:L38"/>
    <mergeCell ref="J39:L39"/>
    <mergeCell ref="J40:L40"/>
    <mergeCell ref="J41:L41"/>
    <mergeCell ref="J32:L32"/>
    <mergeCell ref="J33:L33"/>
    <mergeCell ref="J34:L34"/>
    <mergeCell ref="J35:L35"/>
    <mergeCell ref="J36:L36"/>
    <mergeCell ref="J52:L52"/>
    <mergeCell ref="F15:G15"/>
    <mergeCell ref="I10:J10"/>
    <mergeCell ref="G8:H8"/>
    <mergeCell ref="G9:H9"/>
    <mergeCell ref="I8:L8"/>
    <mergeCell ref="I9:L9"/>
    <mergeCell ref="F16:G16"/>
    <mergeCell ref="F17:G17"/>
    <mergeCell ref="F18:G18"/>
    <mergeCell ref="F19:G19"/>
    <mergeCell ref="F20:G20"/>
    <mergeCell ref="F21:G21"/>
    <mergeCell ref="J47:L47"/>
    <mergeCell ref="J48:L48"/>
    <mergeCell ref="J49:L49"/>
    <mergeCell ref="J50:L50"/>
    <mergeCell ref="J51:L51"/>
    <mergeCell ref="J42:L42"/>
    <mergeCell ref="J43:L43"/>
    <mergeCell ref="J44:L44"/>
    <mergeCell ref="J45:L45"/>
    <mergeCell ref="J46:L46"/>
    <mergeCell ref="J37:L37"/>
    <mergeCell ref="F26:G26"/>
    <mergeCell ref="F37:G37"/>
    <mergeCell ref="F38:G38"/>
    <mergeCell ref="F39:G39"/>
    <mergeCell ref="F40:G40"/>
    <mergeCell ref="F41:G41"/>
    <mergeCell ref="F32:G32"/>
    <mergeCell ref="F33:G33"/>
    <mergeCell ref="F34:G34"/>
    <mergeCell ref="F35:G35"/>
    <mergeCell ref="F36:G36"/>
    <mergeCell ref="F30:G30"/>
    <mergeCell ref="F31:G31"/>
    <mergeCell ref="H62:I62"/>
    <mergeCell ref="F50:G50"/>
    <mergeCell ref="F51:G51"/>
    <mergeCell ref="F42:G42"/>
    <mergeCell ref="F43:G43"/>
    <mergeCell ref="F44:G44"/>
    <mergeCell ref="F45:G45"/>
    <mergeCell ref="F46:G46"/>
    <mergeCell ref="F58:G58"/>
    <mergeCell ref="F59:G59"/>
    <mergeCell ref="F47:G47"/>
    <mergeCell ref="F48:G48"/>
    <mergeCell ref="F49:G49"/>
    <mergeCell ref="F52:G52"/>
    <mergeCell ref="F54:G54"/>
    <mergeCell ref="F55:G55"/>
    <mergeCell ref="F56:G56"/>
    <mergeCell ref="F57:G57"/>
    <mergeCell ref="H49:I49"/>
    <mergeCell ref="H54:I54"/>
    <mergeCell ref="J54:L54"/>
    <mergeCell ref="J55:L55"/>
    <mergeCell ref="J68:L68"/>
    <mergeCell ref="J56:L56"/>
    <mergeCell ref="J57:L57"/>
    <mergeCell ref="J58:L58"/>
    <mergeCell ref="J59:L59"/>
    <mergeCell ref="J60:L60"/>
    <mergeCell ref="J61:L61"/>
    <mergeCell ref="J62:L62"/>
    <mergeCell ref="J63:L63"/>
    <mergeCell ref="J64:L64"/>
    <mergeCell ref="J65:L65"/>
    <mergeCell ref="J66:L66"/>
    <mergeCell ref="J67:L67"/>
    <mergeCell ref="H64:I64"/>
    <mergeCell ref="H55:I55"/>
    <mergeCell ref="H56:I56"/>
    <mergeCell ref="H57:I57"/>
    <mergeCell ref="H58:I58"/>
    <mergeCell ref="H59:I59"/>
    <mergeCell ref="H60:I60"/>
    <mergeCell ref="H61:I61"/>
    <mergeCell ref="F86:G86"/>
    <mergeCell ref="F87:G87"/>
    <mergeCell ref="H70:I70"/>
    <mergeCell ref="H71:I71"/>
    <mergeCell ref="H72:I72"/>
    <mergeCell ref="H73:I73"/>
    <mergeCell ref="H75:I75"/>
    <mergeCell ref="H76:I76"/>
    <mergeCell ref="H77:I77"/>
    <mergeCell ref="H78:I78"/>
    <mergeCell ref="H79:I79"/>
    <mergeCell ref="H80:I80"/>
    <mergeCell ref="H81:I81"/>
    <mergeCell ref="H82:I82"/>
    <mergeCell ref="H83:I83"/>
    <mergeCell ref="H84:I84"/>
    <mergeCell ref="F81:G81"/>
    <mergeCell ref="F82:G82"/>
    <mergeCell ref="F83:G83"/>
    <mergeCell ref="F84:G84"/>
    <mergeCell ref="F85:G85"/>
    <mergeCell ref="F76:G76"/>
    <mergeCell ref="F77:G77"/>
    <mergeCell ref="F74:G74"/>
    <mergeCell ref="J87:L87"/>
    <mergeCell ref="H85:I85"/>
    <mergeCell ref="H86:I86"/>
    <mergeCell ref="H87:I87"/>
    <mergeCell ref="J70:L70"/>
    <mergeCell ref="J71:L71"/>
    <mergeCell ref="J72:L72"/>
    <mergeCell ref="J73:L73"/>
    <mergeCell ref="J75:L75"/>
    <mergeCell ref="J76:L76"/>
    <mergeCell ref="J77:L77"/>
    <mergeCell ref="J78:L78"/>
    <mergeCell ref="J79:L79"/>
    <mergeCell ref="J80:L80"/>
    <mergeCell ref="J81:L81"/>
    <mergeCell ref="J82:L82"/>
    <mergeCell ref="J83:L83"/>
    <mergeCell ref="H74:I74"/>
    <mergeCell ref="J74:L74"/>
    <mergeCell ref="J84:L84"/>
    <mergeCell ref="J85:L85"/>
    <mergeCell ref="J86:L86"/>
    <mergeCell ref="B57:D57"/>
    <mergeCell ref="B58:D58"/>
    <mergeCell ref="B59:D59"/>
    <mergeCell ref="B60:D60"/>
    <mergeCell ref="B61:D61"/>
    <mergeCell ref="B62:D62"/>
    <mergeCell ref="B63:D63"/>
    <mergeCell ref="B64:D64"/>
    <mergeCell ref="B71:D71"/>
    <mergeCell ref="A69:L69"/>
    <mergeCell ref="H65:I65"/>
    <mergeCell ref="H66:I66"/>
    <mergeCell ref="H67:I67"/>
    <mergeCell ref="H68:I68"/>
    <mergeCell ref="F63:G63"/>
    <mergeCell ref="F64:G64"/>
    <mergeCell ref="F65:G65"/>
    <mergeCell ref="F66:G66"/>
    <mergeCell ref="F67:G67"/>
    <mergeCell ref="F68:G68"/>
    <mergeCell ref="H63:I63"/>
    <mergeCell ref="F60:G60"/>
    <mergeCell ref="F61:G61"/>
    <mergeCell ref="F62:G62"/>
  </mergeCells>
  <conditionalFormatting sqref="C50:D51">
    <cfRule type="cellIs" dxfId="16" priority="6" operator="equal">
      <formula>"Specify Here"</formula>
    </cfRule>
  </conditionalFormatting>
  <conditionalFormatting sqref="C65:D66">
    <cfRule type="cellIs" dxfId="15" priority="5" operator="equal">
      <formula>"Specify Here"</formula>
    </cfRule>
  </conditionalFormatting>
  <conditionalFormatting sqref="D77:D79">
    <cfRule type="cellIs" dxfId="14" priority="4" operator="equal">
      <formula>"Specify Here"</formula>
    </cfRule>
  </conditionalFormatting>
  <conditionalFormatting sqref="D80:D81">
    <cfRule type="cellIs" dxfId="13" priority="3" operator="equal">
      <formula>"Specify Here"</formula>
    </cfRule>
  </conditionalFormatting>
  <conditionalFormatting sqref="C82:D86">
    <cfRule type="cellIs" dxfId="12" priority="2" operator="equal">
      <formula>"Specify Here"</formula>
    </cfRule>
  </conditionalFormatting>
  <printOptions horizontalCentered="1"/>
  <pageMargins left="0.5" right="0.5" top="0.2" bottom="0" header="0.3" footer="0.17"/>
  <pageSetup scale="7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466" r:id="rId4" name="Check Box 106">
              <controlPr defaultSize="0" autoFill="0" autoLine="0" autoPict="0">
                <anchor moveWithCells="1">
                  <from>
                    <xdr:col>0</xdr:col>
                    <xdr:colOff>38100</xdr:colOff>
                    <xdr:row>10</xdr:row>
                    <xdr:rowOff>66675</xdr:rowOff>
                  </from>
                  <to>
                    <xdr:col>1</xdr:col>
                    <xdr:colOff>76200</xdr:colOff>
                    <xdr:row>12</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150"/>
  <sheetViews>
    <sheetView showGridLines="0" view="pageBreakPreview" zoomScaleSheetLayoutView="100" workbookViewId="0">
      <selection activeCell="J9" sqref="J9:K9"/>
    </sheetView>
  </sheetViews>
  <sheetFormatPr defaultColWidth="8.85546875" defaultRowHeight="15" x14ac:dyDescent="0.25"/>
  <cols>
    <col min="1" max="1" width="4" style="4" customWidth="1"/>
    <col min="2" max="3" width="12.28515625" style="7" customWidth="1"/>
    <col min="4" max="4" width="11.85546875" style="7" customWidth="1"/>
    <col min="5" max="5" width="12.85546875" style="7" customWidth="1"/>
    <col min="6" max="6" width="4.85546875" style="7" customWidth="1"/>
    <col min="7" max="7" width="8.7109375" style="7" customWidth="1"/>
    <col min="8" max="8" width="12.85546875" style="7" customWidth="1"/>
    <col min="9" max="9" width="12.42578125" style="7" customWidth="1"/>
    <col min="10" max="10" width="9.28515625" style="7" customWidth="1"/>
    <col min="11" max="11" width="12.7109375" style="7" customWidth="1"/>
    <col min="12" max="12" width="4.42578125" style="7" customWidth="1"/>
    <col min="13" max="14" width="9.42578125" style="37" customWidth="1"/>
    <col min="15" max="16" width="9.42578125" style="7" customWidth="1"/>
    <col min="17" max="16384" width="8.85546875" style="7"/>
  </cols>
  <sheetData>
    <row r="1" spans="1:14" ht="12.75" customHeight="1" x14ac:dyDescent="0.25">
      <c r="A1" s="255" t="str">
        <f>'D102 RECONCILIATION'!A1:L1</f>
        <v>Updated 07/2017</v>
      </c>
      <c r="B1" s="255"/>
      <c r="C1" s="255"/>
      <c r="D1" s="255"/>
      <c r="E1" s="255"/>
      <c r="F1" s="255"/>
      <c r="G1" s="255"/>
      <c r="H1" s="255"/>
      <c r="I1" s="255"/>
      <c r="J1" s="255"/>
      <c r="K1" s="255"/>
    </row>
    <row r="2" spans="1:14" ht="15" customHeight="1" x14ac:dyDescent="0.25">
      <c r="A2" s="264" t="s">
        <v>6</v>
      </c>
      <c r="B2" s="264"/>
      <c r="C2" s="264"/>
      <c r="D2" s="264"/>
      <c r="E2" s="264"/>
      <c r="F2" s="264"/>
      <c r="G2" s="264"/>
      <c r="H2" s="264"/>
      <c r="I2" s="264"/>
      <c r="J2" s="264"/>
      <c r="K2" s="264"/>
    </row>
    <row r="3" spans="1:14" ht="11.1" customHeight="1" x14ac:dyDescent="0.25">
      <c r="A3" s="253" t="s">
        <v>55</v>
      </c>
      <c r="B3" s="253"/>
      <c r="C3" s="253"/>
      <c r="D3" s="253"/>
      <c r="E3" s="253"/>
      <c r="F3" s="253"/>
      <c r="G3" s="253"/>
      <c r="H3" s="253"/>
      <c r="I3" s="253"/>
      <c r="J3" s="253"/>
      <c r="K3" s="253"/>
    </row>
    <row r="4" spans="1:14" ht="11.1" customHeight="1" x14ac:dyDescent="0.25">
      <c r="A4" s="253" t="s">
        <v>7</v>
      </c>
      <c r="B4" s="253"/>
      <c r="C4" s="253"/>
      <c r="D4" s="253"/>
      <c r="E4" s="253"/>
      <c r="F4" s="253"/>
      <c r="G4" s="253"/>
      <c r="H4" s="253"/>
      <c r="I4" s="253"/>
      <c r="J4" s="253"/>
      <c r="K4" s="253"/>
    </row>
    <row r="5" spans="1:14" s="19" customFormat="1" ht="3" customHeight="1" x14ac:dyDescent="0.25">
      <c r="A5" s="296"/>
      <c r="B5" s="296"/>
      <c r="C5" s="296"/>
      <c r="D5" s="296"/>
      <c r="E5" s="296"/>
      <c r="F5" s="296"/>
      <c r="G5" s="296"/>
      <c r="H5" s="296"/>
      <c r="I5" s="296"/>
      <c r="J5" s="296"/>
      <c r="K5" s="296"/>
    </row>
    <row r="6" spans="1:14" s="8" customFormat="1" ht="13.5" customHeight="1" x14ac:dyDescent="0.2">
      <c r="A6" s="295" t="s">
        <v>42</v>
      </c>
      <c r="B6" s="295"/>
      <c r="C6" s="295"/>
      <c r="D6" s="295"/>
      <c r="E6" s="295"/>
      <c r="F6" s="295"/>
      <c r="G6" s="295"/>
      <c r="H6" s="295"/>
      <c r="I6" s="295"/>
      <c r="J6" s="295"/>
      <c r="K6" s="295"/>
    </row>
    <row r="7" spans="1:14" ht="10.5" customHeight="1" x14ac:dyDescent="0.25">
      <c r="A7" s="284"/>
      <c r="B7" s="284"/>
      <c r="C7" s="284"/>
      <c r="D7" s="284"/>
      <c r="E7" s="284"/>
      <c r="F7" s="284"/>
      <c r="G7" s="284"/>
      <c r="H7" s="284"/>
      <c r="I7" s="284"/>
      <c r="J7" s="284"/>
      <c r="K7" s="284"/>
    </row>
    <row r="8" spans="1:14" ht="12.75" customHeight="1" x14ac:dyDescent="0.25">
      <c r="A8" s="9" t="s">
        <v>8</v>
      </c>
      <c r="C8" s="293"/>
      <c r="D8" s="293"/>
      <c r="E8" s="293"/>
      <c r="H8" s="294" t="s">
        <v>81</v>
      </c>
      <c r="I8" s="294"/>
      <c r="J8" s="323"/>
      <c r="K8" s="323"/>
    </row>
    <row r="9" spans="1:14" ht="12.75" customHeight="1" x14ac:dyDescent="0.25">
      <c r="A9" s="9" t="s">
        <v>9</v>
      </c>
      <c r="C9" s="293"/>
      <c r="D9" s="293"/>
      <c r="E9" s="293"/>
      <c r="H9" s="294" t="s">
        <v>11</v>
      </c>
      <c r="I9" s="294"/>
      <c r="J9" s="297"/>
      <c r="K9" s="297"/>
    </row>
    <row r="10" spans="1:14" ht="12.75" customHeight="1" x14ac:dyDescent="0.25">
      <c r="A10" s="9" t="s">
        <v>10</v>
      </c>
      <c r="C10" s="293"/>
      <c r="D10" s="293"/>
      <c r="E10" s="293"/>
      <c r="H10" s="10" t="s">
        <v>58</v>
      </c>
      <c r="I10" s="39"/>
      <c r="J10" s="4" t="s">
        <v>59</v>
      </c>
      <c r="K10" s="40"/>
    </row>
    <row r="11" spans="1:14" ht="10.5" customHeight="1" x14ac:dyDescent="0.25">
      <c r="A11" s="9"/>
      <c r="C11" s="11"/>
      <c r="D11" s="11"/>
      <c r="E11" s="11"/>
    </row>
    <row r="12" spans="1:14" ht="12" customHeight="1" x14ac:dyDescent="0.25">
      <c r="A12" s="285" t="s">
        <v>37</v>
      </c>
      <c r="B12" s="285"/>
      <c r="C12" s="285"/>
      <c r="D12" s="285"/>
      <c r="E12" s="285"/>
      <c r="F12" s="283">
        <f>H89</f>
        <v>0</v>
      </c>
      <c r="G12" s="283"/>
      <c r="H12" s="294" t="s">
        <v>38</v>
      </c>
      <c r="I12" s="294"/>
      <c r="J12" s="294"/>
      <c r="K12" s="294"/>
    </row>
    <row r="13" spans="1:14" s="10" customFormat="1" ht="12" customHeight="1" x14ac:dyDescent="0.2">
      <c r="A13" s="285" t="s">
        <v>39</v>
      </c>
      <c r="B13" s="285"/>
      <c r="C13" s="65"/>
      <c r="D13" s="288" t="s">
        <v>40</v>
      </c>
      <c r="E13" s="288"/>
      <c r="F13" s="288"/>
      <c r="G13" s="288"/>
      <c r="H13" s="288"/>
      <c r="I13" s="288"/>
      <c r="J13" s="288"/>
      <c r="K13" s="288"/>
    </row>
    <row r="14" spans="1:14" s="10" customFormat="1" ht="12" customHeight="1" x14ac:dyDescent="0.2">
      <c r="A14" s="4"/>
      <c r="G14" s="112"/>
      <c r="M14" s="243" t="s">
        <v>148</v>
      </c>
      <c r="N14" s="244"/>
    </row>
    <row r="15" spans="1:14" s="1" customFormat="1" ht="28.5" customHeight="1" x14ac:dyDescent="0.25">
      <c r="A15" s="259" t="s">
        <v>14</v>
      </c>
      <c r="B15" s="260"/>
      <c r="C15" s="260"/>
      <c r="D15" s="261"/>
      <c r="E15" s="2" t="s">
        <v>61</v>
      </c>
      <c r="F15" s="215" t="s">
        <v>56</v>
      </c>
      <c r="G15" s="216"/>
      <c r="H15" s="2" t="s">
        <v>1</v>
      </c>
      <c r="I15" s="2" t="s">
        <v>4</v>
      </c>
      <c r="J15" s="2" t="s">
        <v>2</v>
      </c>
      <c r="K15" s="2" t="s">
        <v>3</v>
      </c>
      <c r="M15" s="245"/>
      <c r="N15" s="246"/>
    </row>
    <row r="16" spans="1:14" s="12" customFormat="1" ht="14.1" customHeight="1" x14ac:dyDescent="0.2">
      <c r="A16" s="239" t="s">
        <v>57</v>
      </c>
      <c r="B16" s="240"/>
      <c r="C16" s="240"/>
      <c r="D16" s="241"/>
      <c r="E16" s="13"/>
      <c r="F16" s="281"/>
      <c r="G16" s="282"/>
      <c r="H16" s="13"/>
      <c r="I16" s="13"/>
      <c r="J16" s="14"/>
      <c r="K16" s="13"/>
      <c r="M16" s="245"/>
      <c r="N16" s="246"/>
    </row>
    <row r="17" spans="1:14" ht="14.1" customHeight="1" x14ac:dyDescent="0.25">
      <c r="A17" s="15">
        <v>1</v>
      </c>
      <c r="B17" s="163" t="str">
        <f>'D102 RECONCILIATION'!B17:D17</f>
        <v xml:space="preserve"> Construction Cost</v>
      </c>
      <c r="C17" s="163"/>
      <c r="D17" s="164"/>
      <c r="E17" s="16">
        <f>'D102 RECONCILIATION'!J17</f>
        <v>0</v>
      </c>
      <c r="F17" s="271">
        <v>0</v>
      </c>
      <c r="G17" s="272"/>
      <c r="H17" s="41">
        <v>0</v>
      </c>
      <c r="I17" s="17">
        <f>F17+H17</f>
        <v>0</v>
      </c>
      <c r="J17" s="18">
        <f t="shared" ref="J17:J52" si="0">IFERROR(I17/E17,"0.00"%)</f>
        <v>0</v>
      </c>
      <c r="K17" s="17">
        <f>E17-I17</f>
        <v>0</v>
      </c>
      <c r="M17" s="245"/>
      <c r="N17" s="246"/>
    </row>
    <row r="18" spans="1:14" ht="14.1" customHeight="1" x14ac:dyDescent="0.25">
      <c r="A18" s="15">
        <v>2</v>
      </c>
      <c r="B18" s="262" t="str">
        <f>'D102 RECONCILIATION'!B18:D18</f>
        <v xml:space="preserve"> Developer's Fee</v>
      </c>
      <c r="C18" s="263"/>
      <c r="D18" s="263"/>
      <c r="E18" s="16">
        <f>'D102 RECONCILIATION'!J18</f>
        <v>0</v>
      </c>
      <c r="F18" s="271">
        <v>0</v>
      </c>
      <c r="G18" s="272"/>
      <c r="H18" s="41">
        <v>0</v>
      </c>
      <c r="I18" s="17">
        <f t="shared" ref="I18:I51" si="1">F18+H18</f>
        <v>0</v>
      </c>
      <c r="J18" s="18">
        <f t="shared" si="0"/>
        <v>0</v>
      </c>
      <c r="K18" s="17">
        <f t="shared" ref="K18:K51" si="2">E18-I18</f>
        <v>0</v>
      </c>
      <c r="M18" s="245"/>
      <c r="N18" s="246"/>
    </row>
    <row r="19" spans="1:14" ht="14.1" customHeight="1" x14ac:dyDescent="0.25">
      <c r="A19" s="15">
        <v>3</v>
      </c>
      <c r="B19" s="262" t="str">
        <f>'D102 RECONCILIATION'!B19:D19</f>
        <v xml:space="preserve"> Performance and Payment Bond Fees</v>
      </c>
      <c r="C19" s="263"/>
      <c r="D19" s="263"/>
      <c r="E19" s="16">
        <f>'D102 RECONCILIATION'!J19</f>
        <v>0</v>
      </c>
      <c r="F19" s="271">
        <v>0</v>
      </c>
      <c r="G19" s="272"/>
      <c r="H19" s="41">
        <v>0</v>
      </c>
      <c r="I19" s="17">
        <f t="shared" si="1"/>
        <v>0</v>
      </c>
      <c r="J19" s="18">
        <f t="shared" si="0"/>
        <v>0</v>
      </c>
      <c r="K19" s="17">
        <f t="shared" si="2"/>
        <v>0</v>
      </c>
      <c r="M19" s="245"/>
      <c r="N19" s="246"/>
    </row>
    <row r="20" spans="1:14" ht="14.1" customHeight="1" x14ac:dyDescent="0.25">
      <c r="A20" s="15">
        <v>4</v>
      </c>
      <c r="B20" s="262" t="str">
        <f>'D102 RECONCILIATION'!B20:D20</f>
        <v xml:space="preserve"> Architect's Design Fee</v>
      </c>
      <c r="C20" s="263"/>
      <c r="D20" s="263"/>
      <c r="E20" s="16">
        <f>'D102 RECONCILIATION'!J20</f>
        <v>0</v>
      </c>
      <c r="F20" s="271">
        <v>0</v>
      </c>
      <c r="G20" s="272"/>
      <c r="H20" s="41">
        <v>0</v>
      </c>
      <c r="I20" s="17">
        <f t="shared" si="1"/>
        <v>0</v>
      </c>
      <c r="J20" s="18">
        <f t="shared" si="0"/>
        <v>0</v>
      </c>
      <c r="K20" s="17">
        <f t="shared" si="2"/>
        <v>0</v>
      </c>
      <c r="M20" s="245"/>
      <c r="N20" s="246"/>
    </row>
    <row r="21" spans="1:14" ht="14.1" customHeight="1" x14ac:dyDescent="0.25">
      <c r="A21" s="15">
        <v>5</v>
      </c>
      <c r="B21" s="262" t="str">
        <f>'D102 RECONCILIATION'!B21:D21</f>
        <v xml:space="preserve"> Architect's Supervision</v>
      </c>
      <c r="C21" s="263"/>
      <c r="D21" s="263"/>
      <c r="E21" s="16">
        <f>'D102 RECONCILIATION'!J21</f>
        <v>0</v>
      </c>
      <c r="F21" s="271">
        <v>0</v>
      </c>
      <c r="G21" s="272"/>
      <c r="H21" s="41">
        <v>0</v>
      </c>
      <c r="I21" s="17">
        <f t="shared" si="1"/>
        <v>0</v>
      </c>
      <c r="J21" s="18">
        <f t="shared" si="0"/>
        <v>0</v>
      </c>
      <c r="K21" s="17">
        <f t="shared" si="2"/>
        <v>0</v>
      </c>
      <c r="M21" s="245"/>
      <c r="N21" s="246"/>
    </row>
    <row r="22" spans="1:14" ht="14.1" customHeight="1" x14ac:dyDescent="0.25">
      <c r="A22" s="15">
        <v>6</v>
      </c>
      <c r="B22" s="262" t="str">
        <f>'D102 RECONCILIATION'!B22:D22</f>
        <v xml:space="preserve"> Survey/Soil Boring/Engineering/Sub-consultants</v>
      </c>
      <c r="C22" s="263"/>
      <c r="D22" s="263"/>
      <c r="E22" s="16">
        <f>'D102 RECONCILIATION'!J22</f>
        <v>0</v>
      </c>
      <c r="F22" s="271">
        <v>0</v>
      </c>
      <c r="G22" s="272"/>
      <c r="H22" s="41">
        <v>0</v>
      </c>
      <c r="I22" s="17">
        <f t="shared" si="1"/>
        <v>0</v>
      </c>
      <c r="J22" s="18">
        <f t="shared" si="0"/>
        <v>0</v>
      </c>
      <c r="K22" s="17">
        <f t="shared" si="2"/>
        <v>0</v>
      </c>
      <c r="M22" s="245"/>
      <c r="N22" s="246"/>
    </row>
    <row r="23" spans="1:14" ht="14.1" customHeight="1" x14ac:dyDescent="0.25">
      <c r="A23" s="15">
        <v>7</v>
      </c>
      <c r="B23" s="262" t="str">
        <f>'D102 RECONCILIATION'!B23:D23</f>
        <v xml:space="preserve"> Construction Legal/Organizational</v>
      </c>
      <c r="C23" s="263"/>
      <c r="D23" s="263"/>
      <c r="E23" s="16">
        <f>'D102 RECONCILIATION'!J23</f>
        <v>0</v>
      </c>
      <c r="F23" s="271">
        <v>0</v>
      </c>
      <c r="G23" s="272"/>
      <c r="H23" s="41">
        <v>0</v>
      </c>
      <c r="I23" s="17">
        <f t="shared" si="1"/>
        <v>0</v>
      </c>
      <c r="J23" s="18">
        <f t="shared" si="0"/>
        <v>0</v>
      </c>
      <c r="K23" s="17">
        <f t="shared" si="2"/>
        <v>0</v>
      </c>
      <c r="M23" s="245"/>
      <c r="N23" s="246"/>
    </row>
    <row r="24" spans="1:14" ht="14.1" customHeight="1" x14ac:dyDescent="0.25">
      <c r="A24" s="15">
        <v>8</v>
      </c>
      <c r="B24" s="262" t="str">
        <f>'D102 RECONCILIATION'!B24:D24</f>
        <v xml:space="preserve"> Permanent Legal/Organizational</v>
      </c>
      <c r="C24" s="263"/>
      <c r="D24" s="263"/>
      <c r="E24" s="16">
        <f>'D102 RECONCILIATION'!J24</f>
        <v>0</v>
      </c>
      <c r="F24" s="271">
        <v>0</v>
      </c>
      <c r="G24" s="272"/>
      <c r="H24" s="41">
        <v>0</v>
      </c>
      <c r="I24" s="17">
        <f t="shared" si="1"/>
        <v>0</v>
      </c>
      <c r="J24" s="18">
        <f t="shared" si="0"/>
        <v>0</v>
      </c>
      <c r="K24" s="17">
        <f t="shared" si="2"/>
        <v>0</v>
      </c>
      <c r="M24" s="245"/>
      <c r="N24" s="246"/>
    </row>
    <row r="25" spans="1:14" ht="14.1" customHeight="1" x14ac:dyDescent="0.25">
      <c r="A25" s="15">
        <v>9</v>
      </c>
      <c r="B25" s="262" t="str">
        <f>'D102 RECONCILIATION'!B25:D25</f>
        <v xml:space="preserve"> Capital Needs Assessment/Appraisal/Market Study</v>
      </c>
      <c r="C25" s="263"/>
      <c r="D25" s="263"/>
      <c r="E25" s="16">
        <f>'D102 RECONCILIATION'!J25</f>
        <v>0</v>
      </c>
      <c r="F25" s="271">
        <v>0</v>
      </c>
      <c r="G25" s="272"/>
      <c r="H25" s="41">
        <v>0</v>
      </c>
      <c r="I25" s="17">
        <f t="shared" si="1"/>
        <v>0</v>
      </c>
      <c r="J25" s="18">
        <f t="shared" si="0"/>
        <v>0</v>
      </c>
      <c r="K25" s="17">
        <f t="shared" si="2"/>
        <v>0</v>
      </c>
      <c r="M25" s="245"/>
      <c r="N25" s="246"/>
    </row>
    <row r="26" spans="1:14" ht="14.1" customHeight="1" x14ac:dyDescent="0.25">
      <c r="A26" s="15">
        <v>10</v>
      </c>
      <c r="B26" s="262" t="str">
        <f>'D102 RECONCILIATION'!B26:D26</f>
        <v xml:space="preserve"> Environmental Audit/Energy Audit/Site Assessment</v>
      </c>
      <c r="C26" s="263"/>
      <c r="D26" s="263"/>
      <c r="E26" s="16">
        <f>'D102 RECONCILIATION'!J26</f>
        <v>0</v>
      </c>
      <c r="F26" s="271">
        <v>0</v>
      </c>
      <c r="G26" s="272"/>
      <c r="H26" s="41">
        <v>0</v>
      </c>
      <c r="I26" s="17">
        <f t="shared" si="1"/>
        <v>0</v>
      </c>
      <c r="J26" s="18">
        <f t="shared" si="0"/>
        <v>0</v>
      </c>
      <c r="K26" s="17">
        <f t="shared" si="2"/>
        <v>0</v>
      </c>
      <c r="M26" s="245"/>
      <c r="N26" s="246"/>
    </row>
    <row r="27" spans="1:14" ht="14.1" customHeight="1" x14ac:dyDescent="0.25">
      <c r="A27" s="15">
        <v>11</v>
      </c>
      <c r="B27" s="262" t="str">
        <f>'D102 RECONCILIATION'!B27:D27</f>
        <v xml:space="preserve"> Permits and Fees</v>
      </c>
      <c r="C27" s="263"/>
      <c r="D27" s="263"/>
      <c r="E27" s="16">
        <f>'D102 RECONCILIATION'!J27</f>
        <v>0</v>
      </c>
      <c r="F27" s="271">
        <v>0</v>
      </c>
      <c r="G27" s="272"/>
      <c r="H27" s="41">
        <v>0</v>
      </c>
      <c r="I27" s="17">
        <f t="shared" si="1"/>
        <v>0</v>
      </c>
      <c r="J27" s="18">
        <f t="shared" si="0"/>
        <v>0</v>
      </c>
      <c r="K27" s="17">
        <f t="shared" si="2"/>
        <v>0</v>
      </c>
      <c r="M27" s="245"/>
      <c r="N27" s="246"/>
    </row>
    <row r="28" spans="1:14" ht="14.1" customHeight="1" x14ac:dyDescent="0.25">
      <c r="A28" s="15">
        <v>12</v>
      </c>
      <c r="B28" s="262" t="str">
        <f>'D102 RECONCILIATION'!B28:D28</f>
        <v xml:space="preserve"> Letter of Credit Fees</v>
      </c>
      <c r="C28" s="263"/>
      <c r="D28" s="263"/>
      <c r="E28" s="16">
        <f>'D102 RECONCILIATION'!J28</f>
        <v>0</v>
      </c>
      <c r="F28" s="271">
        <v>0</v>
      </c>
      <c r="G28" s="272"/>
      <c r="H28" s="41">
        <v>0</v>
      </c>
      <c r="I28" s="17">
        <f t="shared" si="1"/>
        <v>0</v>
      </c>
      <c r="J28" s="18">
        <f t="shared" si="0"/>
        <v>0</v>
      </c>
      <c r="K28" s="17">
        <f t="shared" si="2"/>
        <v>0</v>
      </c>
      <c r="M28" s="245"/>
      <c r="N28" s="246"/>
    </row>
    <row r="29" spans="1:14" ht="14.1" customHeight="1" x14ac:dyDescent="0.25">
      <c r="A29" s="15">
        <v>13</v>
      </c>
      <c r="B29" s="262" t="str">
        <f>'D102 RECONCILIATION'!B29:D29</f>
        <v xml:space="preserve"> Inspection Fees</v>
      </c>
      <c r="C29" s="263"/>
      <c r="D29" s="263"/>
      <c r="E29" s="16">
        <f>'D102 RECONCILIATION'!J29</f>
        <v>0</v>
      </c>
      <c r="F29" s="271">
        <v>0</v>
      </c>
      <c r="G29" s="272"/>
      <c r="H29" s="41">
        <v>0</v>
      </c>
      <c r="I29" s="17">
        <f t="shared" si="1"/>
        <v>0</v>
      </c>
      <c r="J29" s="18">
        <f t="shared" si="0"/>
        <v>0</v>
      </c>
      <c r="K29" s="17">
        <f t="shared" si="2"/>
        <v>0</v>
      </c>
      <c r="M29" s="245"/>
      <c r="N29" s="246"/>
    </row>
    <row r="30" spans="1:14" ht="14.1" customHeight="1" x14ac:dyDescent="0.25">
      <c r="A30" s="15">
        <v>14</v>
      </c>
      <c r="B30" s="262" t="str">
        <f>'D102 RECONCILIATION'!B30</f>
        <v xml:space="preserve"> Marketing</v>
      </c>
      <c r="C30" s="263"/>
      <c r="D30" s="263"/>
      <c r="E30" s="16">
        <f>'D102 RECONCILIATION'!J30</f>
        <v>0</v>
      </c>
      <c r="F30" s="271">
        <v>0</v>
      </c>
      <c r="G30" s="272"/>
      <c r="H30" s="41">
        <v>0</v>
      </c>
      <c r="I30" s="17">
        <f t="shared" si="1"/>
        <v>0</v>
      </c>
      <c r="J30" s="18">
        <f t="shared" si="0"/>
        <v>0</v>
      </c>
      <c r="K30" s="17">
        <f t="shared" si="2"/>
        <v>0</v>
      </c>
      <c r="M30" s="245"/>
      <c r="N30" s="246"/>
    </row>
    <row r="31" spans="1:14" ht="14.1" customHeight="1" x14ac:dyDescent="0.25">
      <c r="A31" s="15">
        <v>15</v>
      </c>
      <c r="B31" s="262" t="str">
        <f>'D102 RECONCILIATION'!B31</f>
        <v xml:space="preserve"> Rent-Up Fees</v>
      </c>
      <c r="C31" s="263"/>
      <c r="D31" s="263"/>
      <c r="E31" s="16">
        <f>'D102 RECONCILIATION'!J31</f>
        <v>0</v>
      </c>
      <c r="F31" s="271">
        <v>0</v>
      </c>
      <c r="G31" s="272"/>
      <c r="H31" s="41">
        <v>0</v>
      </c>
      <c r="I31" s="17">
        <f t="shared" si="1"/>
        <v>0</v>
      </c>
      <c r="J31" s="18">
        <f t="shared" si="0"/>
        <v>0</v>
      </c>
      <c r="K31" s="17">
        <f t="shared" si="2"/>
        <v>0</v>
      </c>
      <c r="M31" s="245"/>
      <c r="N31" s="246"/>
    </row>
    <row r="32" spans="1:14" ht="14.1" customHeight="1" x14ac:dyDescent="0.25">
      <c r="A32" s="15">
        <v>16</v>
      </c>
      <c r="B32" s="262" t="str">
        <f>'D102 RECONCILIATION'!B32:D32</f>
        <v xml:space="preserve"> Fixtures, Furniture, and Equipment (FFE)</v>
      </c>
      <c r="C32" s="263"/>
      <c r="D32" s="263"/>
      <c r="E32" s="16">
        <f>'D102 RECONCILIATION'!J32</f>
        <v>0</v>
      </c>
      <c r="F32" s="271">
        <v>0</v>
      </c>
      <c r="G32" s="272"/>
      <c r="H32" s="41">
        <v>0</v>
      </c>
      <c r="I32" s="17">
        <f t="shared" si="1"/>
        <v>0</v>
      </c>
      <c r="J32" s="18">
        <f t="shared" si="0"/>
        <v>0</v>
      </c>
      <c r="K32" s="17">
        <f t="shared" si="2"/>
        <v>0</v>
      </c>
      <c r="M32" s="245"/>
      <c r="N32" s="246"/>
    </row>
    <row r="33" spans="1:14" ht="14.1" customHeight="1" x14ac:dyDescent="0.25">
      <c r="A33" s="15">
        <v>17</v>
      </c>
      <c r="B33" s="262" t="str">
        <f>'D102 RECONCILIATION'!B33:D33</f>
        <v xml:space="preserve"> Construction Interest</v>
      </c>
      <c r="C33" s="263"/>
      <c r="D33" s="263"/>
      <c r="E33" s="16">
        <f>'D102 RECONCILIATION'!J33</f>
        <v>0</v>
      </c>
      <c r="F33" s="271">
        <v>0</v>
      </c>
      <c r="G33" s="272"/>
      <c r="H33" s="41">
        <v>0</v>
      </c>
      <c r="I33" s="17">
        <f t="shared" si="1"/>
        <v>0</v>
      </c>
      <c r="J33" s="18">
        <f t="shared" si="0"/>
        <v>0</v>
      </c>
      <c r="K33" s="17">
        <f t="shared" si="2"/>
        <v>0</v>
      </c>
      <c r="M33" s="245"/>
      <c r="N33" s="246"/>
    </row>
    <row r="34" spans="1:14" ht="14.1" customHeight="1" x14ac:dyDescent="0.25">
      <c r="A34" s="15">
        <v>18</v>
      </c>
      <c r="B34" s="262" t="str">
        <f>'D102 RECONCILIATION'!B34:D34</f>
        <v xml:space="preserve"> Taxes (Real Estate/Transfer)</v>
      </c>
      <c r="C34" s="263"/>
      <c r="D34" s="263"/>
      <c r="E34" s="16">
        <f>'D102 RECONCILIATION'!J34</f>
        <v>0</v>
      </c>
      <c r="F34" s="271">
        <v>0</v>
      </c>
      <c r="G34" s="272"/>
      <c r="H34" s="41">
        <v>0</v>
      </c>
      <c r="I34" s="17">
        <f t="shared" si="1"/>
        <v>0</v>
      </c>
      <c r="J34" s="18">
        <f t="shared" si="0"/>
        <v>0</v>
      </c>
      <c r="K34" s="17">
        <f t="shared" si="2"/>
        <v>0</v>
      </c>
      <c r="M34" s="245"/>
      <c r="N34" s="246"/>
    </row>
    <row r="35" spans="1:14" ht="14.1" customHeight="1" x14ac:dyDescent="0.25">
      <c r="A35" s="15">
        <v>19</v>
      </c>
      <c r="B35" s="262" t="str">
        <f>'D102 RECONCILIATION'!B35:D35</f>
        <v xml:space="preserve"> State Improvement Tax</v>
      </c>
      <c r="C35" s="263"/>
      <c r="D35" s="263"/>
      <c r="E35" s="16">
        <f>'D102 RECONCILIATION'!J35</f>
        <v>0</v>
      </c>
      <c r="F35" s="271">
        <v>0</v>
      </c>
      <c r="G35" s="272"/>
      <c r="H35" s="41">
        <v>0</v>
      </c>
      <c r="I35" s="17">
        <f t="shared" si="1"/>
        <v>0</v>
      </c>
      <c r="J35" s="18">
        <f t="shared" si="0"/>
        <v>0</v>
      </c>
      <c r="K35" s="17">
        <f t="shared" si="2"/>
        <v>0</v>
      </c>
      <c r="M35" s="245"/>
      <c r="N35" s="246"/>
    </row>
    <row r="36" spans="1:14" ht="14.1" customHeight="1" x14ac:dyDescent="0.25">
      <c r="A36" s="15">
        <v>20</v>
      </c>
      <c r="B36" s="262" t="str">
        <f>'D102 RECONCILIATION'!B36:D36</f>
        <v xml:space="preserve"> Insurance </v>
      </c>
      <c r="C36" s="263"/>
      <c r="D36" s="263"/>
      <c r="E36" s="16">
        <f>'D102 RECONCILIATION'!J36</f>
        <v>0</v>
      </c>
      <c r="F36" s="271">
        <v>0</v>
      </c>
      <c r="G36" s="272"/>
      <c r="H36" s="41">
        <v>0</v>
      </c>
      <c r="I36" s="17">
        <f t="shared" si="1"/>
        <v>0</v>
      </c>
      <c r="J36" s="18">
        <f t="shared" si="0"/>
        <v>0</v>
      </c>
      <c r="K36" s="17">
        <f t="shared" si="2"/>
        <v>0</v>
      </c>
      <c r="M36" s="245"/>
      <c r="N36" s="246"/>
    </row>
    <row r="37" spans="1:14" ht="14.1" customHeight="1" x14ac:dyDescent="0.25">
      <c r="A37" s="15">
        <v>21</v>
      </c>
      <c r="B37" s="262" t="str">
        <f>'D102 RECONCILIATION'!B37:D37</f>
        <v xml:space="preserve"> Construction Financing Fees</v>
      </c>
      <c r="C37" s="263"/>
      <c r="D37" s="263"/>
      <c r="E37" s="16">
        <f>'D102 RECONCILIATION'!J37</f>
        <v>0</v>
      </c>
      <c r="F37" s="271">
        <v>0</v>
      </c>
      <c r="G37" s="272"/>
      <c r="H37" s="41">
        <v>0</v>
      </c>
      <c r="I37" s="17">
        <f t="shared" si="1"/>
        <v>0</v>
      </c>
      <c r="J37" s="18">
        <f t="shared" si="0"/>
        <v>0</v>
      </c>
      <c r="K37" s="17">
        <f t="shared" si="2"/>
        <v>0</v>
      </c>
      <c r="M37" s="245"/>
      <c r="N37" s="246"/>
    </row>
    <row r="38" spans="1:14" ht="14.1" customHeight="1" x14ac:dyDescent="0.25">
      <c r="A38" s="15">
        <v>22</v>
      </c>
      <c r="B38" s="262" t="str">
        <f>'D102 RECONCILIATION'!B38:D38</f>
        <v xml:space="preserve"> Permanent Financing Fees</v>
      </c>
      <c r="C38" s="263"/>
      <c r="D38" s="263"/>
      <c r="E38" s="16">
        <f>'D102 RECONCILIATION'!J38</f>
        <v>0</v>
      </c>
      <c r="F38" s="271">
        <v>0</v>
      </c>
      <c r="G38" s="272"/>
      <c r="H38" s="41">
        <v>0</v>
      </c>
      <c r="I38" s="17">
        <f t="shared" si="1"/>
        <v>0</v>
      </c>
      <c r="J38" s="18">
        <f t="shared" si="0"/>
        <v>0</v>
      </c>
      <c r="K38" s="17">
        <f t="shared" si="2"/>
        <v>0</v>
      </c>
      <c r="M38" s="245"/>
      <c r="N38" s="246"/>
    </row>
    <row r="39" spans="1:14" ht="14.1" customHeight="1" x14ac:dyDescent="0.25">
      <c r="A39" s="15">
        <v>23</v>
      </c>
      <c r="B39" s="262" t="str">
        <f>'D102 RECONCILIATION'!B39:D39</f>
        <v xml:space="preserve"> Title and Recording</v>
      </c>
      <c r="C39" s="263"/>
      <c r="D39" s="263"/>
      <c r="E39" s="16">
        <f>'D102 RECONCILIATION'!J39</f>
        <v>0</v>
      </c>
      <c r="F39" s="271">
        <v>0</v>
      </c>
      <c r="G39" s="272"/>
      <c r="H39" s="41">
        <v>0</v>
      </c>
      <c r="I39" s="17">
        <f t="shared" si="1"/>
        <v>0</v>
      </c>
      <c r="J39" s="18">
        <f t="shared" si="0"/>
        <v>0</v>
      </c>
      <c r="K39" s="17">
        <f t="shared" si="2"/>
        <v>0</v>
      </c>
      <c r="M39" s="245"/>
      <c r="N39" s="246"/>
    </row>
    <row r="40" spans="1:14" ht="14.1" customHeight="1" x14ac:dyDescent="0.25">
      <c r="A40" s="15">
        <v>24</v>
      </c>
      <c r="B40" s="262" t="str">
        <f>'D102 RECONCILIATION'!B40:D40</f>
        <v xml:space="preserve"> Cost Certification and Accounting</v>
      </c>
      <c r="C40" s="263"/>
      <c r="D40" s="263"/>
      <c r="E40" s="16">
        <f>'D102 RECONCILIATION'!J40</f>
        <v>0</v>
      </c>
      <c r="F40" s="271">
        <v>0</v>
      </c>
      <c r="G40" s="272"/>
      <c r="H40" s="41">
        <v>0</v>
      </c>
      <c r="I40" s="17">
        <f t="shared" si="1"/>
        <v>0</v>
      </c>
      <c r="J40" s="18">
        <f t="shared" si="0"/>
        <v>0</v>
      </c>
      <c r="K40" s="17">
        <f t="shared" si="2"/>
        <v>0</v>
      </c>
      <c r="M40" s="245"/>
      <c r="N40" s="246"/>
    </row>
    <row r="41" spans="1:14" ht="14.1" customHeight="1" x14ac:dyDescent="0.25">
      <c r="A41" s="15">
        <v>25</v>
      </c>
      <c r="B41" s="262" t="str">
        <f>'D102 RECONCILIATION'!B41:D41</f>
        <v xml:space="preserve"> Land</v>
      </c>
      <c r="C41" s="263"/>
      <c r="D41" s="263"/>
      <c r="E41" s="16">
        <f>'D102 RECONCILIATION'!J41</f>
        <v>0</v>
      </c>
      <c r="F41" s="271">
        <v>0</v>
      </c>
      <c r="G41" s="272"/>
      <c r="H41" s="41">
        <v>0</v>
      </c>
      <c r="I41" s="17">
        <f t="shared" si="1"/>
        <v>0</v>
      </c>
      <c r="J41" s="18">
        <f t="shared" si="0"/>
        <v>0</v>
      </c>
      <c r="K41" s="17">
        <f t="shared" si="2"/>
        <v>0</v>
      </c>
      <c r="M41" s="245"/>
      <c r="N41" s="246"/>
    </row>
    <row r="42" spans="1:14" ht="14.1" customHeight="1" x14ac:dyDescent="0.25">
      <c r="A42" s="15">
        <v>26</v>
      </c>
      <c r="B42" s="262" t="str">
        <f>'D102 RECONCILIATION'!B42:D42</f>
        <v xml:space="preserve"> Acquisition</v>
      </c>
      <c r="C42" s="263"/>
      <c r="D42" s="263"/>
      <c r="E42" s="16">
        <f>'D102 RECONCILIATION'!J42</f>
        <v>0</v>
      </c>
      <c r="F42" s="271">
        <v>0</v>
      </c>
      <c r="G42" s="272"/>
      <c r="H42" s="41">
        <v>0</v>
      </c>
      <c r="I42" s="17">
        <f t="shared" si="1"/>
        <v>0</v>
      </c>
      <c r="J42" s="18">
        <f t="shared" si="0"/>
        <v>0</v>
      </c>
      <c r="K42" s="17">
        <f t="shared" si="2"/>
        <v>0</v>
      </c>
      <c r="M42" s="245"/>
      <c r="N42" s="246"/>
    </row>
    <row r="43" spans="1:14" ht="14.1" customHeight="1" x14ac:dyDescent="0.25">
      <c r="A43" s="15">
        <v>27</v>
      </c>
      <c r="B43" s="262" t="str">
        <f>'D102 RECONCILIATION'!B43:D43</f>
        <v xml:space="preserve"> Relocation</v>
      </c>
      <c r="C43" s="263"/>
      <c r="D43" s="263"/>
      <c r="E43" s="16">
        <f>'D102 RECONCILIATION'!J43</f>
        <v>0</v>
      </c>
      <c r="F43" s="271">
        <v>0</v>
      </c>
      <c r="G43" s="272"/>
      <c r="H43" s="41">
        <v>0</v>
      </c>
      <c r="I43" s="17">
        <f t="shared" si="1"/>
        <v>0</v>
      </c>
      <c r="J43" s="18">
        <f t="shared" si="0"/>
        <v>0</v>
      </c>
      <c r="K43" s="17">
        <f t="shared" si="2"/>
        <v>0</v>
      </c>
      <c r="M43" s="245"/>
      <c r="N43" s="246"/>
    </row>
    <row r="44" spans="1:14" ht="14.1" customHeight="1" x14ac:dyDescent="0.25">
      <c r="A44" s="15">
        <v>28</v>
      </c>
      <c r="B44" s="262" t="str">
        <f>'D102 RECONCILIATION'!B44:D44</f>
        <v xml:space="preserve"> Relocation Operating Deficit Reserve</v>
      </c>
      <c r="C44" s="263"/>
      <c r="D44" s="263"/>
      <c r="E44" s="16">
        <f>'D102 RECONCILIATION'!J44</f>
        <v>0</v>
      </c>
      <c r="F44" s="271">
        <v>0</v>
      </c>
      <c r="G44" s="272"/>
      <c r="H44" s="41">
        <v>0</v>
      </c>
      <c r="I44" s="17">
        <f>F44+H44</f>
        <v>0</v>
      </c>
      <c r="J44" s="18">
        <f t="shared" si="0"/>
        <v>0</v>
      </c>
      <c r="K44" s="17">
        <f t="shared" si="2"/>
        <v>0</v>
      </c>
      <c r="M44" s="247"/>
      <c r="N44" s="248"/>
    </row>
    <row r="45" spans="1:14" ht="14.1" customHeight="1" x14ac:dyDescent="0.25">
      <c r="A45" s="15">
        <v>29</v>
      </c>
      <c r="B45" s="262" t="str">
        <f>'D102 RECONCILIATION'!B45:D45</f>
        <v xml:space="preserve"> Contingency</v>
      </c>
      <c r="C45" s="263"/>
      <c r="D45" s="263"/>
      <c r="E45" s="16">
        <f>'D102 RECONCILIATION'!J45</f>
        <v>0</v>
      </c>
      <c r="F45" s="271">
        <v>0</v>
      </c>
      <c r="G45" s="272"/>
      <c r="H45" s="41">
        <v>0</v>
      </c>
      <c r="I45" s="17">
        <f t="shared" si="1"/>
        <v>0</v>
      </c>
      <c r="J45" s="18">
        <f t="shared" si="0"/>
        <v>0</v>
      </c>
      <c r="K45" s="17">
        <f t="shared" si="2"/>
        <v>0</v>
      </c>
    </row>
    <row r="46" spans="1:14" ht="14.1" customHeight="1" x14ac:dyDescent="0.25">
      <c r="A46" s="15">
        <v>30</v>
      </c>
      <c r="B46" s="262" t="str">
        <f>'D102 RECONCILIATION'!B46:D46</f>
        <v xml:space="preserve"> Bond Legal</v>
      </c>
      <c r="C46" s="263"/>
      <c r="D46" s="263"/>
      <c r="E46" s="16">
        <f>'D102 RECONCILIATION'!J46</f>
        <v>0</v>
      </c>
      <c r="F46" s="271">
        <v>0</v>
      </c>
      <c r="G46" s="272"/>
      <c r="H46" s="41">
        <v>0</v>
      </c>
      <c r="I46" s="17">
        <f t="shared" si="1"/>
        <v>0</v>
      </c>
      <c r="J46" s="18">
        <f t="shared" si="0"/>
        <v>0</v>
      </c>
      <c r="K46" s="17">
        <f t="shared" si="2"/>
        <v>0</v>
      </c>
    </row>
    <row r="47" spans="1:14" ht="14.1" customHeight="1" x14ac:dyDescent="0.25">
      <c r="A47" s="15">
        <v>31</v>
      </c>
      <c r="B47" s="262" t="str">
        <f>'D102 RECONCILIATION'!B47:D47</f>
        <v xml:space="preserve"> Bond Issuance</v>
      </c>
      <c r="C47" s="263"/>
      <c r="D47" s="263"/>
      <c r="E47" s="16">
        <f>'D102 RECONCILIATION'!J47</f>
        <v>0</v>
      </c>
      <c r="F47" s="271">
        <v>0</v>
      </c>
      <c r="G47" s="272"/>
      <c r="H47" s="41">
        <v>0</v>
      </c>
      <c r="I47" s="17">
        <f t="shared" si="1"/>
        <v>0</v>
      </c>
      <c r="J47" s="18">
        <f t="shared" si="0"/>
        <v>0</v>
      </c>
      <c r="K47" s="17">
        <f t="shared" si="2"/>
        <v>0</v>
      </c>
    </row>
    <row r="48" spans="1:14" ht="14.1" customHeight="1" x14ac:dyDescent="0.25">
      <c r="A48" s="15">
        <v>32</v>
      </c>
      <c r="B48" s="262" t="str">
        <f>'D102 RECONCILIATION'!B48:D48</f>
        <v xml:space="preserve"> Tax Credit and DSHA Application Fees</v>
      </c>
      <c r="C48" s="263"/>
      <c r="D48" s="263"/>
      <c r="E48" s="16">
        <f>'D102 RECONCILIATION'!J48</f>
        <v>0</v>
      </c>
      <c r="F48" s="271">
        <v>0</v>
      </c>
      <c r="G48" s="272"/>
      <c r="H48" s="41">
        <v>0</v>
      </c>
      <c r="I48" s="17">
        <f t="shared" si="1"/>
        <v>0</v>
      </c>
      <c r="J48" s="18">
        <f t="shared" si="0"/>
        <v>0</v>
      </c>
      <c r="K48" s="17">
        <f t="shared" si="2"/>
        <v>0</v>
      </c>
    </row>
    <row r="49" spans="1:14" ht="14.1" customHeight="1" x14ac:dyDescent="0.25">
      <c r="A49" s="15">
        <v>33</v>
      </c>
      <c r="B49" s="262" t="str">
        <f>'D102 RECONCILIATION'!B49:D49</f>
        <v xml:space="preserve"> Asset Management Fee</v>
      </c>
      <c r="C49" s="263"/>
      <c r="D49" s="263"/>
      <c r="E49" s="16">
        <f>'D102 RECONCILIATION'!J49</f>
        <v>0</v>
      </c>
      <c r="F49" s="271">
        <v>0</v>
      </c>
      <c r="G49" s="272"/>
      <c r="H49" s="41">
        <v>0</v>
      </c>
      <c r="I49" s="17">
        <f t="shared" si="1"/>
        <v>0</v>
      </c>
      <c r="J49" s="18">
        <f t="shared" si="0"/>
        <v>0</v>
      </c>
      <c r="K49" s="17">
        <f t="shared" si="2"/>
        <v>0</v>
      </c>
    </row>
    <row r="50" spans="1:14" ht="14.1" customHeight="1" x14ac:dyDescent="0.25">
      <c r="A50" s="15">
        <v>34</v>
      </c>
      <c r="B50" s="124" t="s">
        <v>27</v>
      </c>
      <c r="C50" s="286" t="str">
        <f>'D102 RECONCILIATION'!C50</f>
        <v>Specify Here</v>
      </c>
      <c r="D50" s="287"/>
      <c r="E50" s="16">
        <f>'D102 RECONCILIATION'!J50</f>
        <v>0</v>
      </c>
      <c r="F50" s="271">
        <v>0</v>
      </c>
      <c r="G50" s="272"/>
      <c r="H50" s="41">
        <v>0</v>
      </c>
      <c r="I50" s="17">
        <f t="shared" si="1"/>
        <v>0</v>
      </c>
      <c r="J50" s="18">
        <f t="shared" si="0"/>
        <v>0</v>
      </c>
      <c r="K50" s="17">
        <f t="shared" si="2"/>
        <v>0</v>
      </c>
    </row>
    <row r="51" spans="1:14" ht="14.1" customHeight="1" thickBot="1" x14ac:dyDescent="0.3">
      <c r="A51" s="118">
        <v>35</v>
      </c>
      <c r="B51" s="125" t="s">
        <v>27</v>
      </c>
      <c r="C51" s="265" t="str">
        <f>'D102 RECONCILIATION'!C51</f>
        <v>Specify Here</v>
      </c>
      <c r="D51" s="266"/>
      <c r="E51" s="119">
        <f>'D102 RECONCILIATION'!J51</f>
        <v>0</v>
      </c>
      <c r="F51" s="273">
        <v>0</v>
      </c>
      <c r="G51" s="274"/>
      <c r="H51" s="120">
        <v>0</v>
      </c>
      <c r="I51" s="121">
        <f t="shared" si="1"/>
        <v>0</v>
      </c>
      <c r="J51" s="122">
        <f t="shared" si="0"/>
        <v>0</v>
      </c>
      <c r="K51" s="121">
        <f t="shared" si="2"/>
        <v>0</v>
      </c>
    </row>
    <row r="52" spans="1:14" ht="14.1" customHeight="1" thickBot="1" x14ac:dyDescent="0.3">
      <c r="A52" s="289" t="s">
        <v>28</v>
      </c>
      <c r="B52" s="290"/>
      <c r="C52" s="290"/>
      <c r="D52" s="291"/>
      <c r="E52" s="134">
        <f>SUM(E17:E51)</f>
        <v>0</v>
      </c>
      <c r="F52" s="279">
        <f>SUM(F17:G51)</f>
        <v>0</v>
      </c>
      <c r="G52" s="280"/>
      <c r="H52" s="134">
        <f>SUM(H17:H51)</f>
        <v>0</v>
      </c>
      <c r="I52" s="134">
        <f>SUM(I17:I51)</f>
        <v>0</v>
      </c>
      <c r="J52" s="135">
        <f t="shared" si="0"/>
        <v>0</v>
      </c>
      <c r="K52" s="136">
        <f>SUM(K17:K51)</f>
        <v>0</v>
      </c>
    </row>
    <row r="53" spans="1:14" s="19" customFormat="1" ht="6" customHeight="1" x14ac:dyDescent="0.25">
      <c r="A53" s="292"/>
      <c r="B53" s="292"/>
      <c r="C53" s="292"/>
      <c r="D53" s="292"/>
      <c r="E53" s="292"/>
      <c r="F53" s="292"/>
      <c r="G53" s="292"/>
      <c r="H53" s="292"/>
      <c r="I53" s="292"/>
      <c r="J53" s="292"/>
      <c r="K53" s="292"/>
      <c r="M53" s="38"/>
      <c r="N53" s="38"/>
    </row>
    <row r="54" spans="1:14" ht="14.1" customHeight="1" x14ac:dyDescent="0.25">
      <c r="A54" s="239" t="s">
        <v>60</v>
      </c>
      <c r="B54" s="240"/>
      <c r="C54" s="240"/>
      <c r="D54" s="241"/>
      <c r="E54" s="20"/>
      <c r="F54" s="168"/>
      <c r="G54" s="169"/>
      <c r="H54" s="22"/>
      <c r="I54" s="23"/>
      <c r="J54" s="24"/>
      <c r="K54" s="23"/>
      <c r="M54" s="38"/>
      <c r="N54" s="38"/>
    </row>
    <row r="55" spans="1:14" ht="14.1" customHeight="1" x14ac:dyDescent="0.25">
      <c r="A55" s="129"/>
      <c r="B55" s="163" t="str">
        <f>'D102 RECONCILIATION'!B55:D55</f>
        <v xml:space="preserve"> DSHA HOME/NHTF/Bond Application Fees</v>
      </c>
      <c r="C55" s="163"/>
      <c r="D55" s="164"/>
      <c r="E55" s="16">
        <f>'D102 RECONCILIATION'!J55</f>
        <v>0</v>
      </c>
      <c r="F55" s="271">
        <v>0</v>
      </c>
      <c r="G55" s="272"/>
      <c r="H55" s="41">
        <v>0</v>
      </c>
      <c r="I55" s="17">
        <f t="shared" ref="I55:I67" si="3">F55+H55</f>
        <v>0</v>
      </c>
      <c r="J55" s="18">
        <f t="shared" ref="J55:J69" si="4">IFERROR(I55/E55,"0.00"%)</f>
        <v>0</v>
      </c>
      <c r="K55" s="17">
        <f t="shared" ref="K55:K67" si="5">E55-I55</f>
        <v>0</v>
      </c>
      <c r="M55" s="38"/>
      <c r="N55" s="38"/>
    </row>
    <row r="56" spans="1:14" ht="14.1" customHeight="1" x14ac:dyDescent="0.25">
      <c r="A56" s="129"/>
      <c r="B56" s="163" t="str">
        <f>'D102 RECONCILIATION'!B56:D56</f>
        <v xml:space="preserve"> Cash Working Capital Escrow</v>
      </c>
      <c r="C56" s="163"/>
      <c r="D56" s="164"/>
      <c r="E56" s="16">
        <f>'D102 RECONCILIATION'!J56</f>
        <v>0</v>
      </c>
      <c r="F56" s="271">
        <v>0</v>
      </c>
      <c r="G56" s="272"/>
      <c r="H56" s="41">
        <v>0</v>
      </c>
      <c r="I56" s="17">
        <f t="shared" si="3"/>
        <v>0</v>
      </c>
      <c r="J56" s="18">
        <f t="shared" si="4"/>
        <v>0</v>
      </c>
      <c r="K56" s="17">
        <f t="shared" si="5"/>
        <v>0</v>
      </c>
      <c r="M56" s="38"/>
      <c r="N56" s="38"/>
    </row>
    <row r="57" spans="1:14" ht="14.1" customHeight="1" x14ac:dyDescent="0.25">
      <c r="A57" s="129"/>
      <c r="B57" s="163" t="str">
        <f>'D102 RECONCILIATION'!B57:D57</f>
        <v xml:space="preserve"> LIHTC Monitoring Fees</v>
      </c>
      <c r="C57" s="163"/>
      <c r="D57" s="164"/>
      <c r="E57" s="16">
        <f>'D102 RECONCILIATION'!J57</f>
        <v>0</v>
      </c>
      <c r="F57" s="271">
        <v>0</v>
      </c>
      <c r="G57" s="272"/>
      <c r="H57" s="41">
        <v>0</v>
      </c>
      <c r="I57" s="17">
        <f t="shared" si="3"/>
        <v>0</v>
      </c>
      <c r="J57" s="18">
        <f t="shared" si="4"/>
        <v>0</v>
      </c>
      <c r="K57" s="17">
        <f t="shared" si="5"/>
        <v>0</v>
      </c>
      <c r="M57" s="38"/>
      <c r="N57" s="38"/>
    </row>
    <row r="58" spans="1:14" ht="14.1" customHeight="1" x14ac:dyDescent="0.25">
      <c r="A58" s="129"/>
      <c r="B58" s="163" t="str">
        <f>'D102 RECONCILIATION'!B58:D58</f>
        <v xml:space="preserve"> LIHTC Allocation Fees</v>
      </c>
      <c r="C58" s="163"/>
      <c r="D58" s="164"/>
      <c r="E58" s="16">
        <f>'D102 RECONCILIATION'!J58</f>
        <v>0</v>
      </c>
      <c r="F58" s="271">
        <v>0</v>
      </c>
      <c r="G58" s="272"/>
      <c r="H58" s="41">
        <v>0</v>
      </c>
      <c r="I58" s="17">
        <f t="shared" si="3"/>
        <v>0</v>
      </c>
      <c r="J58" s="18">
        <f t="shared" si="4"/>
        <v>0</v>
      </c>
      <c r="K58" s="17">
        <f t="shared" si="5"/>
        <v>0</v>
      </c>
      <c r="M58" s="38"/>
      <c r="N58" s="38"/>
    </row>
    <row r="59" spans="1:14" ht="14.1" customHeight="1" x14ac:dyDescent="0.25">
      <c r="A59" s="129"/>
      <c r="B59" s="163" t="str">
        <f>'D102 RECONCILIATION'!B59:D59</f>
        <v xml:space="preserve"> Operating Reserve</v>
      </c>
      <c r="C59" s="163"/>
      <c r="D59" s="164"/>
      <c r="E59" s="16">
        <f>'D102 RECONCILIATION'!J59</f>
        <v>0</v>
      </c>
      <c r="F59" s="271">
        <v>0</v>
      </c>
      <c r="G59" s="272"/>
      <c r="H59" s="41">
        <v>0</v>
      </c>
      <c r="I59" s="17">
        <f t="shared" si="3"/>
        <v>0</v>
      </c>
      <c r="J59" s="18">
        <f t="shared" si="4"/>
        <v>0</v>
      </c>
      <c r="K59" s="17">
        <f t="shared" si="5"/>
        <v>0</v>
      </c>
      <c r="M59" s="38"/>
      <c r="N59" s="38"/>
    </row>
    <row r="60" spans="1:14" ht="14.1" customHeight="1" x14ac:dyDescent="0.25">
      <c r="A60" s="129"/>
      <c r="B60" s="163" t="str">
        <f>'D102 RECONCILIATION'!B60:D60</f>
        <v xml:space="preserve"> Replacement Reserve</v>
      </c>
      <c r="C60" s="163"/>
      <c r="D60" s="164"/>
      <c r="E60" s="16">
        <f>'D102 RECONCILIATION'!J60</f>
        <v>0</v>
      </c>
      <c r="F60" s="271">
        <v>0</v>
      </c>
      <c r="G60" s="272"/>
      <c r="H60" s="41">
        <v>0</v>
      </c>
      <c r="I60" s="17">
        <f t="shared" si="3"/>
        <v>0</v>
      </c>
      <c r="J60" s="18">
        <f t="shared" si="4"/>
        <v>0</v>
      </c>
      <c r="K60" s="17">
        <f t="shared" si="5"/>
        <v>0</v>
      </c>
      <c r="M60" s="38"/>
      <c r="N60" s="38"/>
    </row>
    <row r="61" spans="1:14" ht="14.1" customHeight="1" x14ac:dyDescent="0.25">
      <c r="A61" s="129"/>
      <c r="B61" s="163" t="str">
        <f>'D102 RECONCILIATION'!B61:D61</f>
        <v xml:space="preserve"> Carpeting Replacement Reserve</v>
      </c>
      <c r="C61" s="163"/>
      <c r="D61" s="164"/>
      <c r="E61" s="16">
        <f>'D102 RECONCILIATION'!J61</f>
        <v>0</v>
      </c>
      <c r="F61" s="271">
        <v>0</v>
      </c>
      <c r="G61" s="272"/>
      <c r="H61" s="41">
        <v>0</v>
      </c>
      <c r="I61" s="17">
        <f t="shared" si="3"/>
        <v>0</v>
      </c>
      <c r="J61" s="18">
        <f t="shared" si="4"/>
        <v>0</v>
      </c>
      <c r="K61" s="17">
        <f t="shared" si="5"/>
        <v>0</v>
      </c>
      <c r="M61" s="38"/>
      <c r="N61" s="38"/>
    </row>
    <row r="62" spans="1:14" ht="14.1" customHeight="1" x14ac:dyDescent="0.25">
      <c r="A62" s="129"/>
      <c r="B62" s="163" t="str">
        <f>'D102 RECONCILIATION'!B62:D62</f>
        <v xml:space="preserve"> Transition/Subsidy Reserves</v>
      </c>
      <c r="C62" s="163"/>
      <c r="D62" s="164"/>
      <c r="E62" s="16">
        <f>'D102 RECONCILIATION'!J62</f>
        <v>0</v>
      </c>
      <c r="F62" s="271">
        <v>0</v>
      </c>
      <c r="G62" s="272"/>
      <c r="H62" s="41">
        <v>0</v>
      </c>
      <c r="I62" s="17">
        <f t="shared" si="3"/>
        <v>0</v>
      </c>
      <c r="J62" s="18">
        <f t="shared" si="4"/>
        <v>0</v>
      </c>
      <c r="K62" s="17">
        <f t="shared" si="5"/>
        <v>0</v>
      </c>
      <c r="M62" s="38"/>
      <c r="N62" s="38"/>
    </row>
    <row r="63" spans="1:14" ht="14.1" customHeight="1" x14ac:dyDescent="0.25">
      <c r="A63" s="129"/>
      <c r="B63" s="163" t="str">
        <f>'D102 RECONCILIATION'!B63:D63</f>
        <v xml:space="preserve"> Syndication Legal</v>
      </c>
      <c r="C63" s="163"/>
      <c r="D63" s="164"/>
      <c r="E63" s="16">
        <f>'D102 RECONCILIATION'!J63</f>
        <v>0</v>
      </c>
      <c r="F63" s="271">
        <v>0</v>
      </c>
      <c r="G63" s="272"/>
      <c r="H63" s="41">
        <v>0</v>
      </c>
      <c r="I63" s="17">
        <f t="shared" si="3"/>
        <v>0</v>
      </c>
      <c r="J63" s="18">
        <f t="shared" si="4"/>
        <v>0</v>
      </c>
      <c r="K63" s="17">
        <f t="shared" si="5"/>
        <v>0</v>
      </c>
      <c r="M63" s="38"/>
      <c r="N63" s="38"/>
    </row>
    <row r="64" spans="1:14" ht="14.1" customHeight="1" x14ac:dyDescent="0.25">
      <c r="A64" s="129"/>
      <c r="B64" s="163" t="str">
        <f>'D102 RECONCILIATION'!B64:D64</f>
        <v xml:space="preserve"> Syndication Accounting</v>
      </c>
      <c r="C64" s="163"/>
      <c r="D64" s="164"/>
      <c r="E64" s="16">
        <f>'D102 RECONCILIATION'!J64</f>
        <v>0</v>
      </c>
      <c r="F64" s="271">
        <v>0</v>
      </c>
      <c r="G64" s="272"/>
      <c r="H64" s="41">
        <v>0</v>
      </c>
      <c r="I64" s="17">
        <f t="shared" si="3"/>
        <v>0</v>
      </c>
      <c r="J64" s="18">
        <f t="shared" si="4"/>
        <v>0</v>
      </c>
      <c r="K64" s="17">
        <f t="shared" si="5"/>
        <v>0</v>
      </c>
      <c r="M64" s="38"/>
      <c r="N64" s="38"/>
    </row>
    <row r="65" spans="1:14" ht="14.1" customHeight="1" x14ac:dyDescent="0.25">
      <c r="A65" s="129"/>
      <c r="B65" s="124" t="s">
        <v>27</v>
      </c>
      <c r="C65" s="286" t="str">
        <f>'D102 RECONCILIATION'!C65</f>
        <v>Specify Here</v>
      </c>
      <c r="D65" s="287"/>
      <c r="E65" s="16">
        <f>'D102 RECONCILIATION'!J65</f>
        <v>0</v>
      </c>
      <c r="F65" s="271">
        <v>0</v>
      </c>
      <c r="G65" s="272"/>
      <c r="H65" s="41">
        <v>0</v>
      </c>
      <c r="I65" s="17">
        <f t="shared" si="3"/>
        <v>0</v>
      </c>
      <c r="J65" s="18">
        <f t="shared" si="4"/>
        <v>0</v>
      </c>
      <c r="K65" s="17">
        <f t="shared" si="5"/>
        <v>0</v>
      </c>
      <c r="M65" s="38"/>
      <c r="N65" s="38"/>
    </row>
    <row r="66" spans="1:14" ht="14.1" customHeight="1" thickBot="1" x14ac:dyDescent="0.3">
      <c r="A66" s="132"/>
      <c r="B66" s="125" t="s">
        <v>27</v>
      </c>
      <c r="C66" s="265" t="str">
        <f>'D102 RECONCILIATION'!C66</f>
        <v>Specify Here</v>
      </c>
      <c r="D66" s="266"/>
      <c r="E66" s="119">
        <f>'D102 RECONCILIATION'!J66</f>
        <v>0</v>
      </c>
      <c r="F66" s="273">
        <v>0</v>
      </c>
      <c r="G66" s="274"/>
      <c r="H66" s="120">
        <v>0</v>
      </c>
      <c r="I66" s="121">
        <f t="shared" si="3"/>
        <v>0</v>
      </c>
      <c r="J66" s="122">
        <f t="shared" si="4"/>
        <v>0</v>
      </c>
      <c r="K66" s="121">
        <f t="shared" si="5"/>
        <v>0</v>
      </c>
      <c r="M66" s="38"/>
      <c r="N66" s="38"/>
    </row>
    <row r="67" spans="1:14" ht="14.1" customHeight="1" thickBot="1" x14ac:dyDescent="0.3">
      <c r="A67" s="289" t="s">
        <v>30</v>
      </c>
      <c r="B67" s="290"/>
      <c r="C67" s="290"/>
      <c r="D67" s="291"/>
      <c r="E67" s="158">
        <f>SUBTOTAL(9,E55:E66)</f>
        <v>0</v>
      </c>
      <c r="F67" s="328">
        <f>SUBTOTAL(9,F55:G66)</f>
        <v>0</v>
      </c>
      <c r="G67" s="329"/>
      <c r="H67" s="158">
        <f>SUBTOTAL(9,H55:H66)</f>
        <v>0</v>
      </c>
      <c r="I67" s="159">
        <f t="shared" si="3"/>
        <v>0</v>
      </c>
      <c r="J67" s="160">
        <f t="shared" si="4"/>
        <v>0</v>
      </c>
      <c r="K67" s="161">
        <f t="shared" si="5"/>
        <v>0</v>
      </c>
      <c r="M67" s="38"/>
      <c r="N67" s="38"/>
    </row>
    <row r="68" spans="1:14" ht="6" customHeight="1" thickBot="1" x14ac:dyDescent="0.3">
      <c r="A68" s="330"/>
      <c r="B68" s="330"/>
      <c r="C68" s="330"/>
      <c r="D68" s="330"/>
      <c r="E68" s="330"/>
      <c r="F68" s="330"/>
      <c r="G68" s="330"/>
      <c r="H68" s="330"/>
      <c r="I68" s="330"/>
      <c r="J68" s="330"/>
      <c r="K68" s="330"/>
      <c r="M68" s="38"/>
      <c r="N68" s="38"/>
    </row>
    <row r="69" spans="1:14" s="10" customFormat="1" ht="14.1" customHeight="1" thickBot="1" x14ac:dyDescent="0.25">
      <c r="A69" s="324" t="s">
        <v>50</v>
      </c>
      <c r="B69" s="325"/>
      <c r="C69" s="325"/>
      <c r="D69" s="326"/>
      <c r="E69" s="137">
        <f>E52+E67</f>
        <v>0</v>
      </c>
      <c r="F69" s="275">
        <f>F52+F67</f>
        <v>0</v>
      </c>
      <c r="G69" s="276"/>
      <c r="H69" s="137">
        <f>H52+H67</f>
        <v>0</v>
      </c>
      <c r="I69" s="137">
        <f>I52+I67</f>
        <v>0</v>
      </c>
      <c r="J69" s="138">
        <f t="shared" si="4"/>
        <v>0</v>
      </c>
      <c r="K69" s="139">
        <f>K52+K67</f>
        <v>0</v>
      </c>
      <c r="M69" s="38"/>
      <c r="N69" s="38"/>
    </row>
    <row r="70" spans="1:14" s="157" customFormat="1" ht="6" hidden="1" customHeight="1" x14ac:dyDescent="0.2">
      <c r="A70" s="327"/>
      <c r="B70" s="327"/>
      <c r="C70" s="327"/>
      <c r="D70" s="327"/>
      <c r="E70" s="327"/>
      <c r="F70" s="327"/>
      <c r="G70" s="327"/>
      <c r="H70" s="327"/>
      <c r="I70" s="327"/>
      <c r="J70" s="327"/>
      <c r="K70" s="327"/>
      <c r="M70" s="38"/>
      <c r="N70" s="38"/>
    </row>
    <row r="71" spans="1:14" ht="28.5" customHeight="1" x14ac:dyDescent="0.25">
      <c r="A71" s="267" t="s">
        <v>48</v>
      </c>
      <c r="B71" s="268"/>
      <c r="C71" s="268"/>
      <c r="D71" s="269"/>
      <c r="E71" s="2" t="s">
        <v>61</v>
      </c>
      <c r="F71" s="215" t="s">
        <v>56</v>
      </c>
      <c r="G71" s="216"/>
      <c r="H71" s="2" t="s">
        <v>1</v>
      </c>
      <c r="I71" s="2" t="s">
        <v>4</v>
      </c>
      <c r="J71" s="2" t="s">
        <v>2</v>
      </c>
      <c r="K71" s="2" t="s">
        <v>3</v>
      </c>
      <c r="M71" s="38"/>
      <c r="N71" s="38"/>
    </row>
    <row r="72" spans="1:14" ht="14.1" customHeight="1" x14ac:dyDescent="0.25">
      <c r="A72" s="129"/>
      <c r="B72" s="163" t="str">
        <f>'D102 RECONCILIATION'!B71</f>
        <v xml:space="preserve"> Developer's Fund/Non-Eligible Costs</v>
      </c>
      <c r="C72" s="163"/>
      <c r="D72" s="164"/>
      <c r="E72" s="16">
        <f>'D102 RECONCILIATION'!J71</f>
        <v>0</v>
      </c>
      <c r="F72" s="271">
        <v>0</v>
      </c>
      <c r="G72" s="272"/>
      <c r="H72" s="41">
        <v>0</v>
      </c>
      <c r="I72" s="17">
        <f t="shared" ref="I72:I87" si="6">F72+H72</f>
        <v>0</v>
      </c>
      <c r="J72" s="18">
        <f t="shared" ref="J72:J88" si="7">IFERROR(I72/E72,"0.00"%)</f>
        <v>0</v>
      </c>
      <c r="K72" s="17">
        <f t="shared" ref="K72:K87" si="8">E72-I72</f>
        <v>0</v>
      </c>
      <c r="M72" s="38"/>
      <c r="N72" s="38"/>
    </row>
    <row r="73" spans="1:14" ht="14.1" customHeight="1" x14ac:dyDescent="0.25">
      <c r="A73" s="129"/>
      <c r="B73" s="163" t="str">
        <f>'D102 RECONCILIATION'!B72</f>
        <v xml:space="preserve"> Equity for Non-Eligible Costs</v>
      </c>
      <c r="C73" s="163"/>
      <c r="D73" s="164"/>
      <c r="E73" s="16">
        <f>'D102 RECONCILIATION'!J72</f>
        <v>0</v>
      </c>
      <c r="F73" s="271">
        <v>0</v>
      </c>
      <c r="G73" s="272"/>
      <c r="H73" s="41">
        <v>0</v>
      </c>
      <c r="I73" s="17">
        <f t="shared" si="6"/>
        <v>0</v>
      </c>
      <c r="J73" s="18">
        <f t="shared" si="7"/>
        <v>0</v>
      </c>
      <c r="K73" s="17">
        <f t="shared" si="8"/>
        <v>0</v>
      </c>
      <c r="M73" s="38"/>
      <c r="N73" s="38"/>
    </row>
    <row r="74" spans="1:14" ht="14.1" customHeight="1" x14ac:dyDescent="0.25">
      <c r="A74" s="129"/>
      <c r="B74" s="163" t="str">
        <f>'D102 RECONCILIATION'!B73</f>
        <v xml:space="preserve"> Reserves Transferred with Property</v>
      </c>
      <c r="C74" s="163"/>
      <c r="D74" s="164"/>
      <c r="E74" s="16">
        <f>'D102 RECONCILIATION'!J73</f>
        <v>0</v>
      </c>
      <c r="F74" s="271">
        <v>0</v>
      </c>
      <c r="G74" s="272"/>
      <c r="H74" s="41">
        <v>0</v>
      </c>
      <c r="I74" s="17">
        <f t="shared" si="6"/>
        <v>0</v>
      </c>
      <c r="J74" s="18">
        <f t="shared" si="7"/>
        <v>0</v>
      </c>
      <c r="K74" s="17">
        <f t="shared" si="8"/>
        <v>0</v>
      </c>
      <c r="M74" s="38"/>
      <c r="N74" s="38"/>
    </row>
    <row r="75" spans="1:14" ht="14.1" customHeight="1" x14ac:dyDescent="0.25">
      <c r="A75" s="129"/>
      <c r="B75" s="163" t="str">
        <f>'D102 RECONCILIATION'!B74</f>
        <v xml:space="preserve"> Cash Flow Only Developer Fee</v>
      </c>
      <c r="C75" s="163"/>
      <c r="D75" s="164"/>
      <c r="E75" s="16">
        <f>'D102 RECONCILIATION'!J74</f>
        <v>0</v>
      </c>
      <c r="F75" s="271">
        <v>0</v>
      </c>
      <c r="G75" s="272"/>
      <c r="H75" s="41">
        <v>0</v>
      </c>
      <c r="I75" s="17">
        <f t="shared" si="6"/>
        <v>0</v>
      </c>
      <c r="J75" s="18">
        <f t="shared" si="7"/>
        <v>0</v>
      </c>
      <c r="K75" s="17">
        <f t="shared" si="8"/>
        <v>0</v>
      </c>
      <c r="M75" s="38"/>
      <c r="N75" s="38"/>
    </row>
    <row r="76" spans="1:14" ht="14.1" customHeight="1" x14ac:dyDescent="0.25">
      <c r="A76" s="129"/>
      <c r="B76" s="163" t="str">
        <f>'D102 RECONCILIATION'!B75</f>
        <v xml:space="preserve"> Deferred Developer Fee</v>
      </c>
      <c r="C76" s="163"/>
      <c r="D76" s="164"/>
      <c r="E76" s="16">
        <f>'D102 RECONCILIATION'!J75</f>
        <v>0</v>
      </c>
      <c r="F76" s="271">
        <v>0</v>
      </c>
      <c r="G76" s="272"/>
      <c r="H76" s="41">
        <v>0</v>
      </c>
      <c r="I76" s="17">
        <f t="shared" si="6"/>
        <v>0</v>
      </c>
      <c r="J76" s="18">
        <f t="shared" si="7"/>
        <v>0</v>
      </c>
      <c r="K76" s="17">
        <f t="shared" si="8"/>
        <v>0</v>
      </c>
      <c r="M76" s="38"/>
      <c r="N76" s="38"/>
    </row>
    <row r="77" spans="1:14" ht="14.1" customHeight="1" x14ac:dyDescent="0.25">
      <c r="A77" s="129"/>
      <c r="B77" s="163" t="str">
        <f>'D102 RECONCILIATION'!B76</f>
        <v xml:space="preserve"> Developer's Fee from LIHTC</v>
      </c>
      <c r="C77" s="163"/>
      <c r="D77" s="164"/>
      <c r="E77" s="16">
        <f>'D102 RECONCILIATION'!J76</f>
        <v>0</v>
      </c>
      <c r="F77" s="271">
        <v>0</v>
      </c>
      <c r="G77" s="272"/>
      <c r="H77" s="41">
        <v>0</v>
      </c>
      <c r="I77" s="17">
        <f t="shared" si="6"/>
        <v>0</v>
      </c>
      <c r="J77" s="18">
        <f t="shared" si="7"/>
        <v>0</v>
      </c>
      <c r="K77" s="17">
        <f t="shared" si="8"/>
        <v>0</v>
      </c>
      <c r="M77" s="38"/>
      <c r="N77" s="38"/>
    </row>
    <row r="78" spans="1:14" ht="14.1" customHeight="1" x14ac:dyDescent="0.25">
      <c r="A78" s="129"/>
      <c r="B78" s="163" t="str">
        <f>'D102 RECONCILIATION'!B77</f>
        <v xml:space="preserve"> Req'd Construction LIHTC Equity</v>
      </c>
      <c r="C78" s="163"/>
      <c r="D78" s="42" t="str">
        <f>'D102 RECONCILIATION'!D77</f>
        <v>Specify Here</v>
      </c>
      <c r="E78" s="16">
        <f>'D102 RECONCILIATION'!J77</f>
        <v>0</v>
      </c>
      <c r="F78" s="271">
        <v>0</v>
      </c>
      <c r="G78" s="272"/>
      <c r="H78" s="41">
        <v>0</v>
      </c>
      <c r="I78" s="17">
        <f t="shared" si="6"/>
        <v>0</v>
      </c>
      <c r="J78" s="18">
        <f t="shared" si="7"/>
        <v>0</v>
      </c>
      <c r="K78" s="17">
        <f t="shared" si="8"/>
        <v>0</v>
      </c>
      <c r="M78" s="38"/>
      <c r="N78" s="38"/>
    </row>
    <row r="79" spans="1:14" ht="14.1" customHeight="1" x14ac:dyDescent="0.25">
      <c r="A79" s="129"/>
      <c r="B79" s="163" t="str">
        <f>'D102 RECONCILIATION'!B78</f>
        <v xml:space="preserve"> Add'l Construction LIHTC Equity</v>
      </c>
      <c r="C79" s="163"/>
      <c r="D79" s="42" t="str">
        <f>'D102 RECONCILIATION'!D78</f>
        <v>Specify Here</v>
      </c>
      <c r="E79" s="16">
        <f>'D102 RECONCILIATION'!J78</f>
        <v>0</v>
      </c>
      <c r="F79" s="271">
        <v>0</v>
      </c>
      <c r="G79" s="272"/>
      <c r="H79" s="41">
        <v>0</v>
      </c>
      <c r="I79" s="17">
        <f t="shared" si="6"/>
        <v>0</v>
      </c>
      <c r="J79" s="18">
        <f t="shared" si="7"/>
        <v>0</v>
      </c>
      <c r="K79" s="17">
        <f t="shared" si="8"/>
        <v>0</v>
      </c>
      <c r="M79" s="38"/>
      <c r="N79" s="38"/>
    </row>
    <row r="80" spans="1:14" ht="14.1" customHeight="1" x14ac:dyDescent="0.25">
      <c r="A80" s="129"/>
      <c r="B80" s="163" t="str">
        <f>'D102 RECONCILIATION'!B79</f>
        <v xml:space="preserve"> Add'l Construction LIHTC Equity</v>
      </c>
      <c r="C80" s="163"/>
      <c r="D80" s="42" t="str">
        <f>'D102 RECONCILIATION'!D79</f>
        <v>Specify Here</v>
      </c>
      <c r="E80" s="16">
        <f>'D102 RECONCILIATION'!J79</f>
        <v>0</v>
      </c>
      <c r="F80" s="271">
        <v>0</v>
      </c>
      <c r="G80" s="272"/>
      <c r="H80" s="41">
        <v>0</v>
      </c>
      <c r="I80" s="17">
        <f t="shared" si="6"/>
        <v>0</v>
      </c>
      <c r="J80" s="18">
        <f t="shared" si="7"/>
        <v>0</v>
      </c>
      <c r="K80" s="17">
        <f t="shared" si="8"/>
        <v>0</v>
      </c>
      <c r="M80" s="38"/>
      <c r="N80" s="38"/>
    </row>
    <row r="81" spans="1:14" ht="14.1" customHeight="1" x14ac:dyDescent="0.25">
      <c r="A81" s="129"/>
      <c r="B81" s="228" t="str">
        <f>'D102 RECONCILIATION'!B80</f>
        <v xml:space="preserve"> Bank/Construction Loan</v>
      </c>
      <c r="C81" s="228"/>
      <c r="D81" s="42" t="str">
        <f>'D102 RECONCILIATION'!D80</f>
        <v>Specify Here</v>
      </c>
      <c r="E81" s="16">
        <f>'D102 RECONCILIATION'!J80</f>
        <v>0</v>
      </c>
      <c r="F81" s="271">
        <v>0</v>
      </c>
      <c r="G81" s="272"/>
      <c r="H81" s="41">
        <v>0</v>
      </c>
      <c r="I81" s="17">
        <f t="shared" si="6"/>
        <v>0</v>
      </c>
      <c r="J81" s="18">
        <f t="shared" si="7"/>
        <v>0</v>
      </c>
      <c r="K81" s="17">
        <f t="shared" si="8"/>
        <v>0</v>
      </c>
      <c r="M81" s="38"/>
      <c r="N81" s="38"/>
    </row>
    <row r="82" spans="1:14" ht="14.1" customHeight="1" x14ac:dyDescent="0.25">
      <c r="A82" s="129"/>
      <c r="B82" s="228" t="str">
        <f>'D102 RECONCILIATION'!B81</f>
        <v xml:space="preserve"> Bank/Construction Loan</v>
      </c>
      <c r="C82" s="228"/>
      <c r="D82" s="42" t="str">
        <f>'D102 RECONCILIATION'!D81</f>
        <v>Specify Here</v>
      </c>
      <c r="E82" s="16">
        <f>'D102 RECONCILIATION'!J81</f>
        <v>0</v>
      </c>
      <c r="F82" s="271">
        <v>0</v>
      </c>
      <c r="G82" s="272"/>
      <c r="H82" s="41">
        <v>0</v>
      </c>
      <c r="I82" s="17">
        <f t="shared" si="6"/>
        <v>0</v>
      </c>
      <c r="J82" s="18">
        <f t="shared" si="7"/>
        <v>0</v>
      </c>
      <c r="K82" s="17">
        <f t="shared" si="8"/>
        <v>0</v>
      </c>
    </row>
    <row r="83" spans="1:14" ht="14.1" customHeight="1" x14ac:dyDescent="0.25">
      <c r="A83" s="129"/>
      <c r="B83" s="153" t="str">
        <f>'D102 RECONCILIATION'!B82</f>
        <v xml:space="preserve"> DSHA Loan</v>
      </c>
      <c r="C83" s="286" t="str">
        <f>'D102 RECONCILIATION'!C82</f>
        <v>Specify Here</v>
      </c>
      <c r="D83" s="287"/>
      <c r="E83" s="16">
        <f>'D102 RECONCILIATION'!J82</f>
        <v>0</v>
      </c>
      <c r="F83" s="271">
        <v>0</v>
      </c>
      <c r="G83" s="272"/>
      <c r="H83" s="41">
        <v>0</v>
      </c>
      <c r="I83" s="17">
        <f t="shared" si="6"/>
        <v>0</v>
      </c>
      <c r="J83" s="18">
        <f t="shared" si="7"/>
        <v>0</v>
      </c>
      <c r="K83" s="17">
        <f t="shared" si="8"/>
        <v>0</v>
      </c>
    </row>
    <row r="84" spans="1:14" ht="14.1" customHeight="1" x14ac:dyDescent="0.25">
      <c r="A84" s="129"/>
      <c r="B84" s="153" t="str">
        <f>'D102 RECONCILIATION'!B83</f>
        <v xml:space="preserve"> DSHA Loan</v>
      </c>
      <c r="C84" s="286" t="str">
        <f>'D102 RECONCILIATION'!C83</f>
        <v>Specify Here</v>
      </c>
      <c r="D84" s="287"/>
      <c r="E84" s="16">
        <f>'D102 RECONCILIATION'!J83</f>
        <v>0</v>
      </c>
      <c r="F84" s="271">
        <v>0</v>
      </c>
      <c r="G84" s="272"/>
      <c r="H84" s="41">
        <v>0</v>
      </c>
      <c r="I84" s="17">
        <f t="shared" si="6"/>
        <v>0</v>
      </c>
      <c r="J84" s="18">
        <f t="shared" si="7"/>
        <v>0</v>
      </c>
      <c r="K84" s="17">
        <f t="shared" si="8"/>
        <v>0</v>
      </c>
    </row>
    <row r="85" spans="1:14" ht="14.1" customHeight="1" x14ac:dyDescent="0.25">
      <c r="A85" s="129"/>
      <c r="B85" s="153" t="str">
        <f>'D102 RECONCILIATION'!B84</f>
        <v xml:space="preserve"> Other Source</v>
      </c>
      <c r="C85" s="286" t="str">
        <f>'D102 RECONCILIATION'!C84</f>
        <v>Specify Here</v>
      </c>
      <c r="D85" s="287"/>
      <c r="E85" s="16">
        <f>'D102 RECONCILIATION'!J84</f>
        <v>0</v>
      </c>
      <c r="F85" s="271">
        <v>0</v>
      </c>
      <c r="G85" s="272"/>
      <c r="H85" s="41">
        <v>0</v>
      </c>
      <c r="I85" s="17">
        <f>F85+H85</f>
        <v>0</v>
      </c>
      <c r="J85" s="18">
        <f t="shared" si="7"/>
        <v>0</v>
      </c>
      <c r="K85" s="17">
        <f>E85-I85</f>
        <v>0</v>
      </c>
    </row>
    <row r="86" spans="1:14" ht="14.1" customHeight="1" x14ac:dyDescent="0.25">
      <c r="A86" s="129"/>
      <c r="B86" s="153" t="str">
        <f>'D102 RECONCILIATION'!B85</f>
        <v xml:space="preserve"> Other Source</v>
      </c>
      <c r="C86" s="286" t="str">
        <f>'D102 RECONCILIATION'!C85</f>
        <v>Specify Here</v>
      </c>
      <c r="D86" s="287"/>
      <c r="E86" s="16">
        <f>'D102 RECONCILIATION'!J85</f>
        <v>0</v>
      </c>
      <c r="F86" s="271">
        <v>0</v>
      </c>
      <c r="G86" s="272"/>
      <c r="H86" s="41">
        <v>0</v>
      </c>
      <c r="I86" s="17">
        <f t="shared" si="6"/>
        <v>0</v>
      </c>
      <c r="J86" s="18">
        <f t="shared" si="7"/>
        <v>0</v>
      </c>
      <c r="K86" s="17">
        <f t="shared" si="8"/>
        <v>0</v>
      </c>
    </row>
    <row r="87" spans="1:14" ht="14.1" customHeight="1" thickBot="1" x14ac:dyDescent="0.3">
      <c r="A87" s="132"/>
      <c r="B87" s="133" t="str">
        <f>'D102 RECONCILIATION'!B86</f>
        <v xml:space="preserve"> Other Source</v>
      </c>
      <c r="C87" s="265" t="str">
        <f>'D102 RECONCILIATION'!C86</f>
        <v>Specify Here</v>
      </c>
      <c r="D87" s="266"/>
      <c r="E87" s="119">
        <f>'D102 RECONCILIATION'!J86</f>
        <v>0</v>
      </c>
      <c r="F87" s="273">
        <v>0</v>
      </c>
      <c r="G87" s="274"/>
      <c r="H87" s="120">
        <v>0</v>
      </c>
      <c r="I87" s="121">
        <f t="shared" si="6"/>
        <v>0</v>
      </c>
      <c r="J87" s="122">
        <f t="shared" si="7"/>
        <v>0</v>
      </c>
      <c r="K87" s="121">
        <f t="shared" si="8"/>
        <v>0</v>
      </c>
    </row>
    <row r="88" spans="1:14" s="10" customFormat="1" ht="14.1" customHeight="1" thickBot="1" x14ac:dyDescent="0.25">
      <c r="A88" s="305" t="s">
        <v>52</v>
      </c>
      <c r="B88" s="306"/>
      <c r="C88" s="306"/>
      <c r="D88" s="307"/>
      <c r="E88" s="137">
        <f>SUM(E72:E87)</f>
        <v>0</v>
      </c>
      <c r="F88" s="275">
        <f>SUM(F72:G87)</f>
        <v>0</v>
      </c>
      <c r="G88" s="276"/>
      <c r="H88" s="137">
        <f>SUM(H72:H87)</f>
        <v>0</v>
      </c>
      <c r="I88" s="137">
        <f>SUM(I72:I87)</f>
        <v>0</v>
      </c>
      <c r="J88" s="142">
        <f t="shared" si="7"/>
        <v>0</v>
      </c>
      <c r="K88" s="139">
        <f>SUM(K72:K87)</f>
        <v>0</v>
      </c>
      <c r="M88" s="37"/>
      <c r="N88" s="37"/>
    </row>
    <row r="89" spans="1:14" s="10" customFormat="1" ht="15.75" customHeight="1" x14ac:dyDescent="0.2">
      <c r="A89" s="312" t="s">
        <v>53</v>
      </c>
      <c r="B89" s="313"/>
      <c r="C89" s="313"/>
      <c r="D89" s="314"/>
      <c r="E89" s="140"/>
      <c r="F89" s="277"/>
      <c r="G89" s="278"/>
      <c r="H89" s="64">
        <f>SUM(H83:H85)</f>
        <v>0</v>
      </c>
      <c r="I89" s="140"/>
      <c r="J89" s="141"/>
      <c r="K89" s="140"/>
      <c r="M89" s="37"/>
      <c r="N89" s="37"/>
    </row>
    <row r="90" spans="1:14" s="59" customFormat="1" ht="22.5" customHeight="1" x14ac:dyDescent="0.2">
      <c r="A90" s="61" t="s">
        <v>111</v>
      </c>
      <c r="B90" s="60"/>
      <c r="C90" s="60"/>
      <c r="D90" s="60"/>
      <c r="E90" s="60"/>
      <c r="F90" s="60"/>
      <c r="G90" s="113"/>
      <c r="H90" s="60"/>
      <c r="I90" s="60"/>
      <c r="J90" s="60"/>
      <c r="K90" s="60"/>
      <c r="M90" s="37"/>
      <c r="N90" s="37"/>
    </row>
    <row r="91" spans="1:14" s="10" customFormat="1" ht="58.5" customHeight="1" x14ac:dyDescent="0.2">
      <c r="A91" s="309" t="s">
        <v>41</v>
      </c>
      <c r="B91" s="309"/>
      <c r="C91" s="309"/>
      <c r="D91" s="309"/>
      <c r="E91" s="309"/>
      <c r="F91" s="309"/>
      <c r="G91" s="309"/>
      <c r="H91" s="309"/>
      <c r="I91" s="309"/>
      <c r="J91" s="309"/>
      <c r="K91" s="309"/>
      <c r="M91" s="37"/>
      <c r="N91" s="37"/>
    </row>
    <row r="92" spans="1:14" s="10" customFormat="1" ht="6" customHeight="1" x14ac:dyDescent="0.2">
      <c r="A92" s="31"/>
      <c r="B92" s="31"/>
      <c r="C92" s="31"/>
      <c r="D92" s="31"/>
      <c r="E92" s="31"/>
      <c r="F92" s="31"/>
      <c r="G92" s="31"/>
      <c r="H92" s="31"/>
      <c r="I92" s="31"/>
      <c r="J92" s="31"/>
      <c r="K92" s="31"/>
      <c r="M92" s="37"/>
      <c r="N92" s="37"/>
    </row>
    <row r="93" spans="1:14" s="26" customFormat="1" ht="18.75" customHeight="1" x14ac:dyDescent="0.2">
      <c r="A93" s="301"/>
      <c r="B93" s="301"/>
      <c r="C93" s="301"/>
      <c r="D93" s="301"/>
      <c r="E93" s="25"/>
      <c r="F93" s="308"/>
      <c r="G93" s="308"/>
      <c r="H93" s="308"/>
      <c r="I93" s="25"/>
      <c r="J93" s="304"/>
      <c r="K93" s="304"/>
      <c r="M93" s="37"/>
      <c r="N93" s="37"/>
    </row>
    <row r="94" spans="1:14" s="10" customFormat="1" ht="12" customHeight="1" x14ac:dyDescent="0.2">
      <c r="A94" s="302" t="s">
        <v>157</v>
      </c>
      <c r="B94" s="302"/>
      <c r="C94" s="302"/>
      <c r="D94" s="302"/>
      <c r="F94" s="302" t="s">
        <v>149</v>
      </c>
      <c r="G94" s="302"/>
      <c r="H94" s="302"/>
      <c r="J94" s="302" t="s">
        <v>5</v>
      </c>
      <c r="K94" s="302"/>
      <c r="M94" s="37"/>
      <c r="N94" s="37"/>
    </row>
    <row r="95" spans="1:14" s="112" customFormat="1" ht="12" customHeight="1" x14ac:dyDescent="0.2">
      <c r="A95" s="113"/>
      <c r="B95" s="296"/>
      <c r="C95" s="296"/>
      <c r="D95" s="296"/>
      <c r="F95" s="113" t="s">
        <v>150</v>
      </c>
      <c r="G95" s="270"/>
      <c r="H95" s="270"/>
      <c r="J95" s="113"/>
      <c r="K95" s="113"/>
      <c r="M95" s="37"/>
      <c r="N95" s="37"/>
    </row>
    <row r="96" spans="1:14" s="10" customFormat="1" ht="6" customHeight="1" x14ac:dyDescent="0.2">
      <c r="A96" s="311"/>
      <c r="B96" s="311"/>
      <c r="C96" s="311"/>
      <c r="D96" s="311"/>
      <c r="E96" s="311"/>
      <c r="F96" s="311"/>
      <c r="G96" s="311"/>
      <c r="H96" s="311"/>
      <c r="I96" s="311"/>
      <c r="J96" s="311"/>
      <c r="K96" s="311"/>
      <c r="M96" s="37"/>
      <c r="N96" s="37"/>
    </row>
    <row r="97" spans="1:14" s="59" customFormat="1" ht="14.1" customHeight="1" x14ac:dyDescent="0.2">
      <c r="A97" s="61" t="s">
        <v>116</v>
      </c>
      <c r="B97" s="60"/>
      <c r="C97" s="60"/>
      <c r="D97" s="60"/>
      <c r="E97" s="60"/>
      <c r="F97" s="60"/>
      <c r="G97" s="113"/>
      <c r="H97" s="60"/>
      <c r="I97" s="60"/>
      <c r="J97" s="60"/>
      <c r="K97" s="60"/>
      <c r="M97" s="37"/>
      <c r="N97" s="37"/>
    </row>
    <row r="98" spans="1:14" s="59" customFormat="1" ht="26.25" customHeight="1" x14ac:dyDescent="0.2">
      <c r="A98" s="309" t="s">
        <v>115</v>
      </c>
      <c r="B98" s="309"/>
      <c r="C98" s="309"/>
      <c r="D98" s="309"/>
      <c r="E98" s="309"/>
      <c r="F98" s="309"/>
      <c r="G98" s="309"/>
      <c r="H98" s="309"/>
      <c r="I98" s="309"/>
      <c r="J98" s="309"/>
      <c r="K98" s="309"/>
      <c r="M98" s="37"/>
      <c r="N98" s="37"/>
    </row>
    <row r="99" spans="1:14" s="59" customFormat="1" ht="18.75" customHeight="1" x14ac:dyDescent="0.2">
      <c r="A99" s="301"/>
      <c r="B99" s="301"/>
      <c r="C99" s="301"/>
      <c r="D99" s="301"/>
      <c r="E99" s="25"/>
      <c r="F99" s="308"/>
      <c r="G99" s="308"/>
      <c r="H99" s="308"/>
      <c r="I99" s="25"/>
      <c r="J99" s="310"/>
      <c r="K99" s="310"/>
      <c r="M99" s="37"/>
      <c r="N99" s="37"/>
    </row>
    <row r="100" spans="1:14" s="59" customFormat="1" ht="14.1" customHeight="1" x14ac:dyDescent="0.2">
      <c r="A100" s="302" t="s">
        <v>112</v>
      </c>
      <c r="B100" s="302"/>
      <c r="C100" s="302"/>
      <c r="D100" s="302"/>
      <c r="F100" s="302" t="s">
        <v>149</v>
      </c>
      <c r="G100" s="302"/>
      <c r="H100" s="302"/>
      <c r="J100" s="302" t="s">
        <v>5</v>
      </c>
      <c r="K100" s="302"/>
      <c r="M100" s="37"/>
      <c r="N100" s="37"/>
    </row>
    <row r="101" spans="1:14" s="112" customFormat="1" ht="14.1" customHeight="1" x14ac:dyDescent="0.2">
      <c r="A101" s="113"/>
      <c r="B101" s="113"/>
      <c r="C101" s="113"/>
      <c r="D101" s="113"/>
      <c r="F101" s="113" t="s">
        <v>150</v>
      </c>
      <c r="G101" s="270"/>
      <c r="H101" s="270"/>
      <c r="J101" s="113"/>
      <c r="K101" s="113"/>
      <c r="M101" s="37"/>
      <c r="N101" s="37"/>
    </row>
    <row r="102" spans="1:14" s="59" customFormat="1" ht="6" customHeight="1" x14ac:dyDescent="0.2">
      <c r="A102" s="60"/>
      <c r="B102" s="60"/>
      <c r="C102" s="60"/>
      <c r="D102" s="60"/>
      <c r="F102" s="60"/>
      <c r="G102" s="113"/>
      <c r="H102" s="60"/>
      <c r="J102" s="60"/>
      <c r="K102" s="60"/>
      <c r="M102" s="37"/>
      <c r="N102" s="37"/>
    </row>
    <row r="103" spans="1:14" s="59" customFormat="1" ht="14.1" customHeight="1" x14ac:dyDescent="0.2">
      <c r="A103" s="61" t="s">
        <v>113</v>
      </c>
      <c r="B103" s="60"/>
      <c r="C103" s="60"/>
      <c r="D103" s="60"/>
      <c r="F103" s="60"/>
      <c r="G103" s="113"/>
      <c r="H103" s="60"/>
      <c r="J103" s="60"/>
      <c r="K103" s="60"/>
      <c r="M103" s="37"/>
      <c r="N103" s="37"/>
    </row>
    <row r="104" spans="1:14" s="59" customFormat="1" ht="6" customHeight="1" x14ac:dyDescent="0.2">
      <c r="A104" s="311"/>
      <c r="B104" s="311"/>
      <c r="C104" s="311"/>
      <c r="D104" s="311"/>
      <c r="E104" s="311"/>
      <c r="F104" s="311"/>
      <c r="G104" s="311"/>
      <c r="H104" s="311"/>
      <c r="I104" s="311"/>
      <c r="J104" s="311"/>
      <c r="K104" s="311"/>
      <c r="M104" s="37"/>
      <c r="N104" s="37"/>
    </row>
    <row r="105" spans="1:14" s="10" customFormat="1" ht="18.75" customHeight="1" x14ac:dyDescent="0.2">
      <c r="A105" s="301"/>
      <c r="B105" s="301"/>
      <c r="C105" s="301"/>
      <c r="D105" s="301"/>
      <c r="E105" s="25"/>
      <c r="F105" s="308"/>
      <c r="G105" s="308"/>
      <c r="H105" s="308"/>
      <c r="I105" s="25"/>
      <c r="J105" s="310"/>
      <c r="K105" s="310"/>
      <c r="M105" s="37"/>
      <c r="N105" s="37"/>
    </row>
    <row r="106" spans="1:14" s="10" customFormat="1" ht="14.1" customHeight="1" x14ac:dyDescent="0.2">
      <c r="A106" s="302" t="s">
        <v>112</v>
      </c>
      <c r="B106" s="302"/>
      <c r="C106" s="302"/>
      <c r="D106" s="302"/>
      <c r="F106" s="302" t="s">
        <v>149</v>
      </c>
      <c r="G106" s="302"/>
      <c r="H106" s="302"/>
      <c r="J106" s="302" t="s">
        <v>5</v>
      </c>
      <c r="K106" s="302"/>
      <c r="M106" s="37"/>
      <c r="N106" s="37"/>
    </row>
    <row r="107" spans="1:14" s="112" customFormat="1" ht="14.1" customHeight="1" x14ac:dyDescent="0.2">
      <c r="A107" s="113"/>
      <c r="B107" s="113"/>
      <c r="C107" s="113"/>
      <c r="D107" s="113"/>
      <c r="F107" s="113" t="s">
        <v>150</v>
      </c>
      <c r="G107" s="270"/>
      <c r="H107" s="270"/>
      <c r="J107" s="113"/>
      <c r="K107" s="113"/>
      <c r="M107" s="37"/>
      <c r="N107" s="37"/>
    </row>
    <row r="108" spans="1:14" s="59" customFormat="1" ht="14.1" customHeight="1" x14ac:dyDescent="0.2">
      <c r="A108" s="60"/>
      <c r="B108" s="60"/>
      <c r="C108" s="60"/>
      <c r="D108" s="60"/>
      <c r="F108" s="60"/>
      <c r="G108" s="113"/>
      <c r="H108" s="60"/>
      <c r="J108" s="60"/>
      <c r="K108" s="60"/>
      <c r="M108" s="37"/>
      <c r="N108" s="37"/>
    </row>
    <row r="109" spans="1:14" s="59" customFormat="1" ht="11.25" customHeight="1" x14ac:dyDescent="0.2">
      <c r="A109" s="60"/>
      <c r="B109" s="60"/>
      <c r="C109" s="60"/>
      <c r="D109" s="60"/>
      <c r="F109" s="60"/>
      <c r="G109" s="113"/>
      <c r="H109" s="60"/>
      <c r="J109" s="60"/>
      <c r="K109" s="60"/>
      <c r="M109" s="37"/>
      <c r="N109" s="37"/>
    </row>
    <row r="110" spans="1:14" s="10" customFormat="1" ht="14.1" customHeight="1" x14ac:dyDescent="0.2">
      <c r="A110" s="321" t="s">
        <v>12</v>
      </c>
      <c r="B110" s="322"/>
      <c r="C110" s="322"/>
      <c r="D110" s="51"/>
      <c r="E110" s="51"/>
      <c r="F110" s="51"/>
      <c r="G110" s="51"/>
      <c r="H110" s="51"/>
      <c r="I110" s="51"/>
      <c r="J110" s="51"/>
      <c r="K110" s="28"/>
      <c r="M110" s="37"/>
      <c r="N110" s="37"/>
    </row>
    <row r="111" spans="1:14" s="10" customFormat="1" ht="14.1" customHeight="1" x14ac:dyDescent="0.2">
      <c r="A111" s="48" t="s">
        <v>5</v>
      </c>
      <c r="B111" s="50"/>
      <c r="C111" s="303" t="s">
        <v>13</v>
      </c>
      <c r="D111" s="303"/>
      <c r="E111" s="303"/>
      <c r="F111" s="49"/>
      <c r="G111" s="123"/>
      <c r="H111" s="315" t="s">
        <v>82</v>
      </c>
      <c r="I111" s="315"/>
      <c r="J111" s="316"/>
      <c r="K111" s="317"/>
      <c r="M111" s="37"/>
      <c r="N111" s="37"/>
    </row>
    <row r="112" spans="1:14" s="10" customFormat="1" ht="14.1" customHeight="1" x14ac:dyDescent="0.2">
      <c r="A112" s="30"/>
      <c r="B112" s="27"/>
      <c r="C112" s="27"/>
      <c r="D112" s="27"/>
      <c r="E112" s="27"/>
      <c r="F112" s="27"/>
      <c r="G112" s="27"/>
      <c r="H112" s="27"/>
      <c r="I112" s="27"/>
      <c r="J112" s="27"/>
      <c r="K112" s="29"/>
      <c r="M112" s="37"/>
      <c r="N112" s="37"/>
    </row>
    <row r="113" spans="1:14" s="10" customFormat="1" ht="14.1" customHeight="1" x14ac:dyDescent="0.2">
      <c r="A113" s="318" t="s">
        <v>83</v>
      </c>
      <c r="B113" s="319"/>
      <c r="C113" s="319"/>
      <c r="D113" s="319"/>
      <c r="E113" s="319"/>
      <c r="F113" s="320"/>
      <c r="G113" s="320"/>
      <c r="H113" s="320"/>
      <c r="I113" s="44"/>
      <c r="J113" s="44"/>
      <c r="K113" s="45"/>
      <c r="M113" s="37"/>
      <c r="N113" s="37"/>
    </row>
    <row r="114" spans="1:14" s="10" customFormat="1" ht="14.1" customHeight="1" x14ac:dyDescent="0.2">
      <c r="A114" s="298"/>
      <c r="B114" s="299"/>
      <c r="C114" s="299"/>
      <c r="D114" s="299"/>
      <c r="E114" s="299"/>
      <c r="F114" s="299"/>
      <c r="G114" s="299"/>
      <c r="H114" s="299"/>
      <c r="I114" s="299"/>
      <c r="J114" s="299"/>
      <c r="K114" s="300"/>
      <c r="M114" s="37"/>
      <c r="N114" s="37"/>
    </row>
    <row r="115" spans="1:14" s="10" customFormat="1" ht="12" customHeight="1" x14ac:dyDescent="0.2">
      <c r="A115" s="4"/>
      <c r="G115" s="112"/>
      <c r="M115" s="37"/>
      <c r="N115" s="37"/>
    </row>
    <row r="116" spans="1:14" s="10" customFormat="1" ht="12" customHeight="1" x14ac:dyDescent="0.2">
      <c r="A116" s="4"/>
      <c r="G116" s="112"/>
      <c r="M116" s="37"/>
      <c r="N116" s="37"/>
    </row>
    <row r="117" spans="1:14" s="10" customFormat="1" ht="12" customHeight="1" x14ac:dyDescent="0.2">
      <c r="A117" s="4"/>
      <c r="G117" s="112"/>
      <c r="M117" s="37"/>
      <c r="N117" s="37"/>
    </row>
    <row r="118" spans="1:14" s="10" customFormat="1" ht="12" customHeight="1" x14ac:dyDescent="0.2">
      <c r="A118" s="4"/>
      <c r="G118" s="112"/>
      <c r="M118" s="37"/>
      <c r="N118" s="37"/>
    </row>
    <row r="119" spans="1:14" s="10" customFormat="1" ht="12" customHeight="1" x14ac:dyDescent="0.2">
      <c r="A119" s="4"/>
      <c r="G119" s="112"/>
      <c r="M119" s="37"/>
      <c r="N119" s="37"/>
    </row>
    <row r="120" spans="1:14" s="10" customFormat="1" ht="12" customHeight="1" x14ac:dyDescent="0.2">
      <c r="A120" s="4"/>
      <c r="G120" s="112"/>
      <c r="M120" s="37"/>
      <c r="N120" s="37"/>
    </row>
    <row r="121" spans="1:14" s="10" customFormat="1" ht="12" customHeight="1" x14ac:dyDescent="0.2">
      <c r="A121" s="4"/>
      <c r="G121" s="112"/>
      <c r="M121" s="37"/>
      <c r="N121" s="37"/>
    </row>
    <row r="122" spans="1:14" ht="12" customHeight="1" x14ac:dyDescent="0.25"/>
    <row r="123" spans="1:14" ht="12" customHeight="1" x14ac:dyDescent="0.25"/>
    <row r="124" spans="1:14" ht="12" customHeight="1" x14ac:dyDescent="0.25"/>
    <row r="125" spans="1:14" ht="12" customHeight="1" x14ac:dyDescent="0.25"/>
    <row r="126" spans="1:14" ht="12" customHeight="1" x14ac:dyDescent="0.25"/>
    <row r="127" spans="1:14" ht="12" customHeight="1" x14ac:dyDescent="0.25"/>
    <row r="128" spans="1:14"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sheetData>
  <sheetProtection algorithmName="SHA-512" hashValue="s91cM/GlJ5rhSIViySHtm+VzIZHw2la8HHyVsG2bNhHsRSWPR92N0OC7MrazeZFwdOPC9JRPT6dy63pR5CvPpg==" saltValue="qL1PbvBpT4pYIxdCMH9KrQ==" spinCount="100000" sheet="1" objects="1" scenarios="1"/>
  <mergeCells count="200">
    <mergeCell ref="B82:C82"/>
    <mergeCell ref="B45:D45"/>
    <mergeCell ref="B41:D41"/>
    <mergeCell ref="B48:D48"/>
    <mergeCell ref="B49:D49"/>
    <mergeCell ref="A69:D69"/>
    <mergeCell ref="C51:D51"/>
    <mergeCell ref="B42:D42"/>
    <mergeCell ref="B43:D43"/>
    <mergeCell ref="B55:D55"/>
    <mergeCell ref="B56:D56"/>
    <mergeCell ref="B57:D57"/>
    <mergeCell ref="B58:D58"/>
    <mergeCell ref="A70:K70"/>
    <mergeCell ref="F66:G66"/>
    <mergeCell ref="F67:G67"/>
    <mergeCell ref="F69:G69"/>
    <mergeCell ref="F71:G71"/>
    <mergeCell ref="F72:G72"/>
    <mergeCell ref="F73:G73"/>
    <mergeCell ref="F74:G74"/>
    <mergeCell ref="F55:G55"/>
    <mergeCell ref="A68:K68"/>
    <mergeCell ref="F56:G56"/>
    <mergeCell ref="A1:K1"/>
    <mergeCell ref="A106:D106"/>
    <mergeCell ref="A110:C110"/>
    <mergeCell ref="A105:D105"/>
    <mergeCell ref="A104:K104"/>
    <mergeCell ref="A98:K98"/>
    <mergeCell ref="A99:D99"/>
    <mergeCell ref="F99:H99"/>
    <mergeCell ref="J99:K99"/>
    <mergeCell ref="A100:D100"/>
    <mergeCell ref="F100:H100"/>
    <mergeCell ref="J100:K100"/>
    <mergeCell ref="B31:D31"/>
    <mergeCell ref="B46:D46"/>
    <mergeCell ref="B34:D34"/>
    <mergeCell ref="B44:D44"/>
    <mergeCell ref="B39:D39"/>
    <mergeCell ref="B40:D40"/>
    <mergeCell ref="C85:D85"/>
    <mergeCell ref="C65:D65"/>
    <mergeCell ref="B29:D29"/>
    <mergeCell ref="J8:K8"/>
    <mergeCell ref="C10:E10"/>
    <mergeCell ref="C86:D86"/>
    <mergeCell ref="A114:K114"/>
    <mergeCell ref="A93:D93"/>
    <mergeCell ref="A94:D94"/>
    <mergeCell ref="F94:H94"/>
    <mergeCell ref="C111:E111"/>
    <mergeCell ref="C83:D83"/>
    <mergeCell ref="J93:K93"/>
    <mergeCell ref="A88:D88"/>
    <mergeCell ref="F93:H93"/>
    <mergeCell ref="F106:H106"/>
    <mergeCell ref="A91:K91"/>
    <mergeCell ref="F105:H105"/>
    <mergeCell ref="J105:K105"/>
    <mergeCell ref="A96:K96"/>
    <mergeCell ref="A89:D89"/>
    <mergeCell ref="J106:K106"/>
    <mergeCell ref="C87:D87"/>
    <mergeCell ref="H111:I111"/>
    <mergeCell ref="J111:K111"/>
    <mergeCell ref="A113:E113"/>
    <mergeCell ref="F113:H113"/>
    <mergeCell ref="J94:K94"/>
    <mergeCell ref="B95:D95"/>
    <mergeCell ref="G101:H101"/>
    <mergeCell ref="A13:B13"/>
    <mergeCell ref="B17:D17"/>
    <mergeCell ref="B28:D28"/>
    <mergeCell ref="B19:D19"/>
    <mergeCell ref="A16:D16"/>
    <mergeCell ref="B21:D21"/>
    <mergeCell ref="B27:D27"/>
    <mergeCell ref="B20:D20"/>
    <mergeCell ref="B23:D23"/>
    <mergeCell ref="B24:D24"/>
    <mergeCell ref="B25:D25"/>
    <mergeCell ref="B26:D26"/>
    <mergeCell ref="A2:K2"/>
    <mergeCell ref="A3:K3"/>
    <mergeCell ref="A4:K4"/>
    <mergeCell ref="C8:E8"/>
    <mergeCell ref="C9:E9"/>
    <mergeCell ref="H12:K12"/>
    <mergeCell ref="H8:I8"/>
    <mergeCell ref="H9:I9"/>
    <mergeCell ref="A6:K6"/>
    <mergeCell ref="A5:K5"/>
    <mergeCell ref="J9:K9"/>
    <mergeCell ref="B30:D30"/>
    <mergeCell ref="M14:N44"/>
    <mergeCell ref="A7:K7"/>
    <mergeCell ref="A12:E12"/>
    <mergeCell ref="C84:D84"/>
    <mergeCell ref="D13:K13"/>
    <mergeCell ref="B18:D18"/>
    <mergeCell ref="A67:D67"/>
    <mergeCell ref="C50:D50"/>
    <mergeCell ref="B37:D37"/>
    <mergeCell ref="B38:D38"/>
    <mergeCell ref="A15:D15"/>
    <mergeCell ref="A52:D52"/>
    <mergeCell ref="A54:D54"/>
    <mergeCell ref="B47:D47"/>
    <mergeCell ref="B22:D22"/>
    <mergeCell ref="B32:D32"/>
    <mergeCell ref="B33:D33"/>
    <mergeCell ref="B36:D36"/>
    <mergeCell ref="B35:D35"/>
    <mergeCell ref="A53:K53"/>
    <mergeCell ref="F37:G37"/>
    <mergeCell ref="F38:G38"/>
    <mergeCell ref="F39:G39"/>
    <mergeCell ref="F15:G15"/>
    <mergeCell ref="F16:G16"/>
    <mergeCell ref="F12:G12"/>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50:G50"/>
    <mergeCell ref="F51:G51"/>
    <mergeCell ref="F52:G52"/>
    <mergeCell ref="F54:G54"/>
    <mergeCell ref="F40:G40"/>
    <mergeCell ref="F41:G41"/>
    <mergeCell ref="F42:G42"/>
    <mergeCell ref="F43:G43"/>
    <mergeCell ref="F44:G44"/>
    <mergeCell ref="F45:G45"/>
    <mergeCell ref="F46:G46"/>
    <mergeCell ref="F47:G47"/>
    <mergeCell ref="F48:G48"/>
    <mergeCell ref="F49:G49"/>
    <mergeCell ref="F57:G57"/>
    <mergeCell ref="F58:G58"/>
    <mergeCell ref="F59:G59"/>
    <mergeCell ref="F60:G60"/>
    <mergeCell ref="F61:G61"/>
    <mergeCell ref="F62:G62"/>
    <mergeCell ref="F63:G63"/>
    <mergeCell ref="G95:H95"/>
    <mergeCell ref="F75:G75"/>
    <mergeCell ref="F76:G76"/>
    <mergeCell ref="F77:G77"/>
    <mergeCell ref="F78:G78"/>
    <mergeCell ref="F79:G79"/>
    <mergeCell ref="F80:G80"/>
    <mergeCell ref="F64:G64"/>
    <mergeCell ref="F65:G65"/>
    <mergeCell ref="G107:H107"/>
    <mergeCell ref="F81:G81"/>
    <mergeCell ref="F82:G82"/>
    <mergeCell ref="F83:G83"/>
    <mergeCell ref="F84:G84"/>
    <mergeCell ref="F85:G85"/>
    <mergeCell ref="F86:G86"/>
    <mergeCell ref="F87:G87"/>
    <mergeCell ref="F88:G88"/>
    <mergeCell ref="F89:G89"/>
    <mergeCell ref="B76:D76"/>
    <mergeCell ref="B78:C78"/>
    <mergeCell ref="B79:C79"/>
    <mergeCell ref="B81:C81"/>
    <mergeCell ref="B59:D59"/>
    <mergeCell ref="B60:D60"/>
    <mergeCell ref="B61:D61"/>
    <mergeCell ref="B62:D62"/>
    <mergeCell ref="B63:D63"/>
    <mergeCell ref="B64:D64"/>
    <mergeCell ref="B72:D72"/>
    <mergeCell ref="B73:D73"/>
    <mergeCell ref="B74:D74"/>
    <mergeCell ref="C66:D66"/>
    <mergeCell ref="A71:D71"/>
    <mergeCell ref="B75:D75"/>
    <mergeCell ref="B77:D77"/>
    <mergeCell ref="B80:C80"/>
  </mergeCells>
  <conditionalFormatting sqref="C8:E8">
    <cfRule type="containsText" dxfId="11" priority="7" operator="containsText" text="LINKED">
      <formula>NOT(ISERROR(SEARCH("LINKED",C8)))</formula>
    </cfRule>
  </conditionalFormatting>
  <conditionalFormatting sqref="C9:E9">
    <cfRule type="containsText" dxfId="10" priority="6" operator="containsText" text="Linked">
      <formula>NOT(ISERROR(SEARCH("Linked",C9)))</formula>
    </cfRule>
  </conditionalFormatting>
  <conditionalFormatting sqref="C10:E10">
    <cfRule type="containsText" dxfId="9" priority="5" operator="containsText" text="linked">
      <formula>NOT(ISERROR(SEARCH("linked",C10)))</formula>
    </cfRule>
  </conditionalFormatting>
  <conditionalFormatting sqref="J8:K9">
    <cfRule type="containsText" dxfId="8" priority="4" operator="containsText" text="linked">
      <formula>NOT(ISERROR(SEARCH("linked",J8)))</formula>
    </cfRule>
  </conditionalFormatting>
  <conditionalFormatting sqref="C13">
    <cfRule type="cellIs" dxfId="7" priority="3" operator="equal">
      <formula>0</formula>
    </cfRule>
  </conditionalFormatting>
  <conditionalFormatting sqref="J8:K8">
    <cfRule type="cellIs" dxfId="6" priority="2" operator="equal">
      <formula>0</formula>
    </cfRule>
  </conditionalFormatting>
  <conditionalFormatting sqref="C8:E10">
    <cfRule type="cellIs" dxfId="5" priority="1" operator="equal">
      <formula>0</formula>
    </cfRule>
  </conditionalFormatting>
  <printOptions horizontalCentered="1"/>
  <pageMargins left="0.25" right="0.25" top="0.25" bottom="0.2" header="0.3" footer="0.1"/>
  <pageSetup scale="77" orientation="portrait" blackAndWhite="1" r:id="rId1"/>
  <headerFooter>
    <firstFooter>&amp;R&amp;"Arial,Bold Italic"&amp;8&amp;A, Page 1</firstFooter>
  </headerFooter>
  <rowBreaks count="1" manualBreakCount="1">
    <brk id="70" max="16383" man="1"/>
  </rowBreaks>
  <ignoredErrors>
    <ignoredError sqref="J52" formula="1"/>
  </ignoredError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view="pageBreakPreview" zoomScaleSheetLayoutView="100" workbookViewId="0">
      <selection activeCell="B35" sqref="B35:C35"/>
    </sheetView>
  </sheetViews>
  <sheetFormatPr defaultColWidth="8.85546875" defaultRowHeight="15" x14ac:dyDescent="0.25"/>
  <cols>
    <col min="1" max="1" width="4" customWidth="1"/>
    <col min="3" max="3" width="10.85546875" customWidth="1"/>
    <col min="4" max="4" width="10.85546875" bestFit="1" customWidth="1"/>
    <col min="5" max="5" width="10.42578125" customWidth="1"/>
    <col min="7" max="7" width="11.42578125" customWidth="1"/>
    <col min="8" max="8" width="9.42578125" customWidth="1"/>
  </cols>
  <sheetData>
    <row r="1" spans="1:10" ht="12.75" customHeight="1" x14ac:dyDescent="0.25">
      <c r="A1" s="255" t="str">
        <f>'D102 RECONCILIATION'!A1:L1</f>
        <v>Updated 07/2017</v>
      </c>
      <c r="B1" s="255"/>
      <c r="C1" s="255"/>
      <c r="D1" s="255"/>
      <c r="E1" s="255"/>
      <c r="F1" s="255"/>
      <c r="G1" s="255"/>
      <c r="H1" s="255"/>
      <c r="I1" s="255"/>
      <c r="J1" s="255"/>
    </row>
    <row r="2" spans="1:10" x14ac:dyDescent="0.25">
      <c r="A2" s="331" t="s">
        <v>6</v>
      </c>
      <c r="B2" s="331"/>
      <c r="C2" s="331"/>
      <c r="D2" s="331"/>
      <c r="E2" s="331"/>
      <c r="F2" s="331"/>
      <c r="G2" s="331"/>
      <c r="H2" s="331"/>
      <c r="I2" s="331"/>
      <c r="J2" s="331"/>
    </row>
    <row r="3" spans="1:10" x14ac:dyDescent="0.25">
      <c r="A3" s="332" t="s">
        <v>90</v>
      </c>
      <c r="B3" s="332"/>
      <c r="C3" s="332"/>
      <c r="D3" s="332"/>
      <c r="E3" s="332"/>
      <c r="F3" s="332"/>
      <c r="G3" s="332"/>
      <c r="H3" s="332"/>
      <c r="I3" s="332"/>
      <c r="J3" s="332"/>
    </row>
    <row r="4" spans="1:10" x14ac:dyDescent="0.25">
      <c r="A4" s="332" t="s">
        <v>7</v>
      </c>
      <c r="B4" s="332"/>
      <c r="C4" s="332"/>
      <c r="D4" s="332"/>
      <c r="E4" s="332"/>
      <c r="F4" s="332"/>
      <c r="G4" s="332"/>
      <c r="H4" s="332"/>
      <c r="I4" s="332"/>
      <c r="J4" s="332"/>
    </row>
    <row r="5" spans="1:10" x14ac:dyDescent="0.25">
      <c r="A5" s="332"/>
      <c r="B5" s="332"/>
      <c r="C5" s="332"/>
      <c r="D5" s="332"/>
      <c r="E5" s="332"/>
      <c r="F5" s="332"/>
      <c r="G5" s="332"/>
      <c r="H5" s="332"/>
      <c r="I5" s="332"/>
      <c r="J5" s="332"/>
    </row>
    <row r="6" spans="1:10" x14ac:dyDescent="0.25">
      <c r="A6" s="333" t="s">
        <v>42</v>
      </c>
      <c r="B6" s="333"/>
      <c r="C6" s="333"/>
      <c r="D6" s="333"/>
      <c r="E6" s="333"/>
      <c r="F6" s="333"/>
      <c r="G6" s="333"/>
      <c r="H6" s="333"/>
      <c r="I6" s="333"/>
      <c r="J6" s="333"/>
    </row>
    <row r="7" spans="1:10" x14ac:dyDescent="0.25">
      <c r="A7" s="334"/>
      <c r="B7" s="334"/>
      <c r="C7" s="334"/>
      <c r="D7" s="334"/>
      <c r="E7" s="334"/>
      <c r="F7" s="334"/>
      <c r="G7" s="334"/>
      <c r="H7" s="334"/>
      <c r="I7" s="334"/>
      <c r="J7" s="334"/>
    </row>
    <row r="8" spans="1:10" x14ac:dyDescent="0.25">
      <c r="A8" s="335" t="s">
        <v>8</v>
      </c>
      <c r="B8" s="335"/>
      <c r="C8" s="336" t="str">
        <f>IF('D102 RECONCILIATION'!C8=0,"Linked Cell",'D102 RECONCILIATION'!C8)</f>
        <v xml:space="preserve"> </v>
      </c>
      <c r="D8" s="336"/>
      <c r="E8" s="336"/>
      <c r="F8" s="53"/>
      <c r="G8" s="55" t="s">
        <v>81</v>
      </c>
      <c r="H8" s="62"/>
      <c r="I8" s="337" t="str">
        <f>IF('D102 RECONCILIATION'!I8=0,"Linked Cell",'D102 RECONCILIATION'!I8)</f>
        <v xml:space="preserve"> </v>
      </c>
      <c r="J8" s="337"/>
    </row>
    <row r="9" spans="1:10" x14ac:dyDescent="0.25">
      <c r="A9" s="54" t="s">
        <v>9</v>
      </c>
      <c r="B9" s="53"/>
      <c r="C9" s="336" t="str">
        <f>IF('D102 RECONCILIATION'!C9=0,"Linked Cell",'D102 RECONCILIATION'!C9)</f>
        <v xml:space="preserve"> </v>
      </c>
      <c r="D9" s="336"/>
      <c r="E9" s="336"/>
      <c r="F9" s="53"/>
      <c r="G9" s="338" t="s">
        <v>11</v>
      </c>
      <c r="H9" s="338"/>
      <c r="I9" s="337" t="str">
        <f>IF('D102 RECONCILIATION'!I9=0,"Linked Cell",'D102 RECONCILIATION'!I9)</f>
        <v xml:space="preserve"> </v>
      </c>
      <c r="J9" s="337"/>
    </row>
    <row r="10" spans="1:10" x14ac:dyDescent="0.25">
      <c r="A10" s="335" t="s">
        <v>10</v>
      </c>
      <c r="B10" s="335"/>
      <c r="C10" s="336" t="str">
        <f>IF('D102 RECONCILIATION'!C10=0,"Linked Cell",'D102 RECONCILIATION'!C10)</f>
        <v xml:space="preserve"> </v>
      </c>
      <c r="D10" s="336"/>
      <c r="E10" s="336"/>
      <c r="F10" s="53"/>
      <c r="G10" s="3" t="s">
        <v>5</v>
      </c>
      <c r="H10" s="55"/>
      <c r="I10" s="339" t="str">
        <f>IF('D102 RECONCILIATION'!L10=0,"Linked Cell",'D102 RECONCILIATION'!L10)</f>
        <v xml:space="preserve"> </v>
      </c>
      <c r="J10" s="336"/>
    </row>
    <row r="11" spans="1:10" x14ac:dyDescent="0.25">
      <c r="A11" s="342"/>
      <c r="B11" s="342"/>
      <c r="C11" s="342"/>
      <c r="D11" s="342"/>
      <c r="E11" s="342"/>
      <c r="F11" s="342"/>
      <c r="G11" s="342"/>
      <c r="H11" s="342"/>
      <c r="I11" s="342"/>
      <c r="J11" s="342"/>
    </row>
    <row r="12" spans="1:10" s="3" customFormat="1" ht="12.95" customHeight="1" x14ac:dyDescent="0.2">
      <c r="A12" s="56" t="s">
        <v>91</v>
      </c>
      <c r="B12" s="340" t="s">
        <v>92</v>
      </c>
      <c r="C12" s="341"/>
      <c r="D12" s="341"/>
      <c r="E12" s="341"/>
      <c r="F12" s="341"/>
      <c r="G12" s="341"/>
      <c r="H12" s="341"/>
      <c r="I12" s="341"/>
      <c r="J12" s="341"/>
    </row>
    <row r="13" spans="1:10" s="3" customFormat="1" ht="12.95" customHeight="1" x14ac:dyDescent="0.2">
      <c r="A13" s="253"/>
      <c r="B13" s="253"/>
      <c r="C13" s="253"/>
      <c r="D13" s="253"/>
      <c r="E13" s="253"/>
      <c r="F13" s="253"/>
      <c r="G13" s="253"/>
      <c r="H13" s="253"/>
      <c r="I13" s="253"/>
      <c r="J13" s="253"/>
    </row>
    <row r="14" spans="1:10" s="55" customFormat="1" ht="12.95" customHeight="1" x14ac:dyDescent="0.25">
      <c r="B14" s="335" t="s">
        <v>93</v>
      </c>
      <c r="C14" s="335"/>
      <c r="D14" s="335"/>
      <c r="E14" s="335"/>
      <c r="F14" s="335"/>
      <c r="G14" s="335"/>
      <c r="H14" s="57"/>
      <c r="I14" s="335" t="s">
        <v>94</v>
      </c>
      <c r="J14" s="335"/>
    </row>
    <row r="15" spans="1:10" s="3" customFormat="1" ht="37.5" customHeight="1" x14ac:dyDescent="0.2">
      <c r="B15" s="343" t="s">
        <v>95</v>
      </c>
      <c r="C15" s="343"/>
      <c r="D15" s="343"/>
      <c r="E15" s="343"/>
      <c r="F15" s="343"/>
      <c r="G15" s="343"/>
      <c r="H15" s="343"/>
      <c r="I15" s="343"/>
      <c r="J15" s="343"/>
    </row>
    <row r="16" spans="1:10" s="55" customFormat="1" ht="12.75" customHeight="1" x14ac:dyDescent="0.25">
      <c r="A16" s="332"/>
      <c r="B16" s="332"/>
      <c r="C16" s="332"/>
      <c r="D16" s="332"/>
      <c r="E16" s="332"/>
      <c r="F16" s="332"/>
      <c r="G16" s="332"/>
      <c r="H16" s="332"/>
      <c r="I16" s="332"/>
      <c r="J16" s="332"/>
    </row>
    <row r="17" spans="1:10" s="55" customFormat="1" ht="12.95" customHeight="1" x14ac:dyDescent="0.25">
      <c r="B17" s="344"/>
      <c r="C17" s="344"/>
      <c r="D17" s="332"/>
      <c r="E17" s="332"/>
      <c r="F17" s="332"/>
      <c r="G17" s="345"/>
      <c r="H17" s="345"/>
      <c r="I17" s="345"/>
      <c r="J17" s="345"/>
    </row>
    <row r="18" spans="1:10" s="55" customFormat="1" ht="12.95" customHeight="1" x14ac:dyDescent="0.25">
      <c r="B18" s="335" t="s">
        <v>5</v>
      </c>
      <c r="C18" s="335"/>
      <c r="D18" s="335"/>
      <c r="E18" s="335"/>
      <c r="F18" s="335"/>
      <c r="G18" s="347" t="s">
        <v>96</v>
      </c>
      <c r="H18" s="347"/>
      <c r="I18" s="347"/>
      <c r="J18" s="347"/>
    </row>
    <row r="19" spans="1:10" s="55" customFormat="1" ht="12.95" customHeight="1" x14ac:dyDescent="0.25">
      <c r="A19" s="332"/>
      <c r="B19" s="332"/>
      <c r="C19" s="332"/>
      <c r="D19" s="332"/>
      <c r="E19" s="332"/>
      <c r="F19" s="332"/>
      <c r="G19" s="348"/>
      <c r="H19" s="348"/>
      <c r="I19" s="348"/>
      <c r="J19" s="348"/>
    </row>
    <row r="20" spans="1:10" s="55" customFormat="1" ht="12.95" customHeight="1" x14ac:dyDescent="0.25">
      <c r="A20" s="332"/>
      <c r="B20" s="332"/>
      <c r="C20" s="332"/>
      <c r="D20" s="332"/>
      <c r="E20" s="332"/>
      <c r="F20" s="332"/>
      <c r="G20" s="346" t="s">
        <v>97</v>
      </c>
      <c r="H20" s="346"/>
      <c r="I20" s="346"/>
      <c r="J20" s="346"/>
    </row>
    <row r="21" spans="1:10" s="55" customFormat="1" ht="12.95" customHeight="1" x14ac:dyDescent="0.25">
      <c r="A21" s="332"/>
      <c r="B21" s="332"/>
      <c r="C21" s="332"/>
      <c r="D21" s="332"/>
      <c r="E21" s="332"/>
      <c r="F21" s="332"/>
      <c r="G21" s="349" t="s">
        <v>98</v>
      </c>
      <c r="H21" s="349"/>
      <c r="I21" s="349"/>
      <c r="J21" s="349"/>
    </row>
    <row r="22" spans="1:10" s="55" customFormat="1" ht="12.95" customHeight="1" x14ac:dyDescent="0.25">
      <c r="A22" s="332"/>
      <c r="B22" s="332"/>
      <c r="C22" s="332"/>
      <c r="D22" s="332"/>
      <c r="E22" s="332"/>
      <c r="F22" s="332"/>
      <c r="G22" s="335"/>
      <c r="H22" s="335"/>
      <c r="I22" s="335"/>
      <c r="J22" s="335"/>
    </row>
    <row r="23" spans="1:10" s="55" customFormat="1" ht="12.95" customHeight="1" x14ac:dyDescent="0.25">
      <c r="A23" s="332"/>
      <c r="B23" s="332"/>
      <c r="C23" s="332"/>
      <c r="D23" s="332"/>
      <c r="E23" s="332"/>
      <c r="F23" s="332"/>
      <c r="G23" s="335"/>
      <c r="H23" s="335"/>
      <c r="I23" s="335"/>
      <c r="J23" s="335"/>
    </row>
    <row r="24" spans="1:10" s="55" customFormat="1" ht="12.95" customHeight="1" x14ac:dyDescent="0.2">
      <c r="A24" s="56" t="s">
        <v>99</v>
      </c>
      <c r="B24" s="355" t="s">
        <v>100</v>
      </c>
      <c r="C24" s="355"/>
      <c r="D24" s="355"/>
      <c r="E24" s="355"/>
      <c r="F24" s="355"/>
      <c r="G24" s="355"/>
      <c r="H24" s="355"/>
      <c r="I24" s="355"/>
      <c r="J24" s="355"/>
    </row>
    <row r="25" spans="1:10" s="3" customFormat="1" ht="12.95" customHeight="1" x14ac:dyDescent="0.2">
      <c r="A25" s="253"/>
      <c r="B25" s="253"/>
      <c r="C25" s="253"/>
      <c r="D25" s="253"/>
      <c r="E25" s="253"/>
      <c r="F25" s="253"/>
      <c r="G25" s="253"/>
      <c r="H25" s="253"/>
      <c r="I25" s="253"/>
      <c r="J25" s="253"/>
    </row>
    <row r="26" spans="1:10" s="55" customFormat="1" ht="12.95" customHeight="1" x14ac:dyDescent="0.25">
      <c r="A26" s="332"/>
      <c r="B26" s="55" t="s">
        <v>101</v>
      </c>
      <c r="D26" s="155">
        <f>'D100 MORTGAGOR DRAW'!H89</f>
        <v>0</v>
      </c>
      <c r="E26" s="338" t="s">
        <v>102</v>
      </c>
      <c r="F26" s="338"/>
      <c r="G26" s="338"/>
      <c r="H26" s="338"/>
      <c r="I26" s="338"/>
      <c r="J26" s="338"/>
    </row>
    <row r="27" spans="1:10" s="55" customFormat="1" ht="12.95" customHeight="1" x14ac:dyDescent="0.25">
      <c r="A27" s="332"/>
      <c r="B27" s="352" t="s">
        <v>103</v>
      </c>
      <c r="C27" s="352"/>
      <c r="D27" s="352"/>
      <c r="E27" s="352"/>
      <c r="F27" s="352"/>
      <c r="G27" s="352"/>
      <c r="H27" s="352"/>
      <c r="I27" s="352"/>
      <c r="J27" s="352"/>
    </row>
    <row r="28" spans="1:10" s="55" customFormat="1" ht="12.95" customHeight="1" x14ac:dyDescent="0.25">
      <c r="A28" s="332"/>
      <c r="B28" s="55" t="s">
        <v>104</v>
      </c>
      <c r="F28" s="353" t="str">
        <f>IF('D100 MORTGAGOR DRAW'!C8=0, " ", 'D100 MORTGAGOR DRAW'!C8)</f>
        <v xml:space="preserve"> </v>
      </c>
      <c r="G28" s="353"/>
      <c r="H28" s="353"/>
      <c r="I28" s="58" t="s">
        <v>105</v>
      </c>
      <c r="J28" s="156" t="str">
        <f>IF('D100 MORTGAGOR DRAW'!C13=0, " ", 'D100 MORTGAGOR DRAW'!C13)</f>
        <v xml:space="preserve"> </v>
      </c>
    </row>
    <row r="29" spans="1:10" s="55" customFormat="1" ht="12.95" customHeight="1" x14ac:dyDescent="0.25">
      <c r="A29" s="332"/>
      <c r="B29" s="55" t="s">
        <v>106</v>
      </c>
      <c r="E29" s="354" t="str">
        <f>IF(C10=0," ",C10)</f>
        <v xml:space="preserve"> </v>
      </c>
      <c r="F29" s="354"/>
      <c r="G29" s="354"/>
      <c r="H29" s="55" t="s">
        <v>107</v>
      </c>
    </row>
    <row r="30" spans="1:10" s="3" customFormat="1" ht="40.5" customHeight="1" x14ac:dyDescent="0.2">
      <c r="A30" s="332"/>
      <c r="B30" s="343" t="s">
        <v>108</v>
      </c>
      <c r="C30" s="343"/>
      <c r="D30" s="343"/>
      <c r="E30" s="343"/>
      <c r="F30" s="343"/>
      <c r="G30" s="343"/>
      <c r="H30" s="343"/>
      <c r="I30" s="343"/>
      <c r="J30" s="343"/>
    </row>
    <row r="31" spans="1:10" s="3" customFormat="1" ht="12.95" customHeight="1" x14ac:dyDescent="0.2">
      <c r="A31" s="332"/>
      <c r="B31" s="253"/>
      <c r="C31" s="253"/>
      <c r="D31" s="253"/>
      <c r="E31" s="253"/>
      <c r="F31" s="253"/>
      <c r="G31" s="253"/>
      <c r="H31" s="253"/>
      <c r="I31" s="253"/>
      <c r="J31" s="253"/>
    </row>
    <row r="32" spans="1:10" s="3" customFormat="1" ht="12.95" customHeight="1" x14ac:dyDescent="0.2">
      <c r="A32" s="332"/>
      <c r="B32" s="351" t="s">
        <v>6</v>
      </c>
      <c r="C32" s="351"/>
      <c r="D32" s="351"/>
      <c r="E32" s="351"/>
      <c r="F32" s="351"/>
      <c r="G32" s="351"/>
      <c r="H32" s="351"/>
      <c r="I32" s="351"/>
      <c r="J32" s="351"/>
    </row>
    <row r="33" spans="1:10" s="3" customFormat="1" ht="12.95" customHeight="1" x14ac:dyDescent="0.2">
      <c r="A33" s="332"/>
      <c r="B33" s="253"/>
      <c r="C33" s="253"/>
      <c r="D33" s="253"/>
      <c r="E33" s="253"/>
      <c r="F33" s="253"/>
      <c r="G33" s="253"/>
      <c r="H33" s="253"/>
      <c r="I33" s="253"/>
      <c r="J33" s="253"/>
    </row>
    <row r="34" spans="1:10" s="3" customFormat="1" ht="12.95" customHeight="1" x14ac:dyDescent="0.2">
      <c r="A34" s="332"/>
      <c r="B34" s="253"/>
      <c r="C34" s="253"/>
      <c r="D34" s="253"/>
      <c r="E34" s="253"/>
      <c r="F34" s="253"/>
      <c r="G34" s="253"/>
      <c r="H34" s="253"/>
      <c r="I34" s="253"/>
      <c r="J34" s="253"/>
    </row>
    <row r="35" spans="1:10" s="3" customFormat="1" ht="12.95" customHeight="1" x14ac:dyDescent="0.2">
      <c r="A35" s="332"/>
      <c r="B35" s="344"/>
      <c r="C35" s="344"/>
      <c r="D35" s="253"/>
      <c r="E35" s="253"/>
      <c r="F35" s="253"/>
      <c r="G35" s="345"/>
      <c r="H35" s="345"/>
      <c r="I35" s="345"/>
      <c r="J35" s="345"/>
    </row>
    <row r="36" spans="1:10" s="3" customFormat="1" ht="12.95" customHeight="1" x14ac:dyDescent="0.2">
      <c r="A36" s="332"/>
      <c r="B36" s="349" t="s">
        <v>5</v>
      </c>
      <c r="C36" s="349"/>
      <c r="D36" s="253"/>
      <c r="E36" s="253"/>
      <c r="F36" s="253"/>
      <c r="G36" s="350" t="s">
        <v>96</v>
      </c>
      <c r="H36" s="350"/>
      <c r="I36" s="350"/>
      <c r="J36" s="350"/>
    </row>
    <row r="37" spans="1:10" s="3" customFormat="1" ht="12.95" customHeight="1" x14ac:dyDescent="0.2">
      <c r="A37" s="332"/>
      <c r="B37" s="253"/>
      <c r="C37" s="253"/>
      <c r="D37" s="253"/>
      <c r="E37" s="253"/>
      <c r="F37" s="253"/>
      <c r="G37" s="253"/>
      <c r="H37" s="253"/>
      <c r="I37" s="253"/>
      <c r="J37" s="253"/>
    </row>
    <row r="38" spans="1:10" s="3" customFormat="1" ht="12.95" customHeight="1" x14ac:dyDescent="0.2">
      <c r="A38" s="332"/>
      <c r="B38" s="253"/>
      <c r="C38" s="253"/>
      <c r="D38" s="253"/>
      <c r="E38" s="253"/>
      <c r="F38" s="253"/>
      <c r="G38" s="345"/>
      <c r="H38" s="345"/>
      <c r="I38" s="345"/>
      <c r="J38" s="345"/>
    </row>
    <row r="39" spans="1:10" s="3" customFormat="1" ht="12.95" customHeight="1" x14ac:dyDescent="0.2">
      <c r="A39" s="332"/>
      <c r="B39" s="253"/>
      <c r="C39" s="253"/>
      <c r="D39" s="253"/>
      <c r="E39" s="253"/>
      <c r="F39" s="253"/>
      <c r="G39" s="349" t="s">
        <v>98</v>
      </c>
      <c r="H39" s="349"/>
      <c r="I39" s="349"/>
      <c r="J39" s="349"/>
    </row>
    <row r="40" spans="1:10" s="3" customFormat="1" ht="12.95" customHeight="1" x14ac:dyDescent="0.2">
      <c r="A40" s="332"/>
      <c r="B40" s="285" t="s">
        <v>109</v>
      </c>
      <c r="C40" s="285"/>
      <c r="D40" s="285"/>
      <c r="E40" s="285"/>
      <c r="F40" s="253"/>
      <c r="G40" s="253"/>
      <c r="H40" s="253"/>
      <c r="I40" s="253"/>
      <c r="J40" s="253"/>
    </row>
    <row r="41" spans="1:10" s="3" customFormat="1" ht="12.95" customHeight="1" x14ac:dyDescent="0.2">
      <c r="A41" s="332"/>
      <c r="B41" s="332"/>
      <c r="C41" s="332"/>
      <c r="D41" s="332"/>
      <c r="E41" s="332"/>
      <c r="F41" s="253"/>
      <c r="G41" s="253"/>
      <c r="H41" s="253"/>
      <c r="I41" s="253"/>
      <c r="J41" s="253"/>
    </row>
    <row r="42" spans="1:10" s="3" customFormat="1" ht="12.95" customHeight="1" x14ac:dyDescent="0.2">
      <c r="A42" s="332"/>
      <c r="B42" s="345"/>
      <c r="C42" s="345"/>
      <c r="D42" s="345"/>
      <c r="E42" s="345"/>
      <c r="F42" s="253"/>
      <c r="G42" s="253"/>
      <c r="H42" s="253"/>
      <c r="I42" s="253"/>
      <c r="J42" s="253"/>
    </row>
    <row r="43" spans="1:10" s="3" customFormat="1" ht="12.95" customHeight="1" x14ac:dyDescent="0.2">
      <c r="A43" s="332"/>
      <c r="B43" s="350" t="s">
        <v>96</v>
      </c>
      <c r="C43" s="350"/>
      <c r="D43" s="350"/>
      <c r="E43" s="350"/>
      <c r="F43" s="253"/>
      <c r="G43" s="253"/>
      <c r="H43" s="253"/>
      <c r="I43" s="253"/>
      <c r="J43" s="253"/>
    </row>
    <row r="44" spans="1:10" s="3" customFormat="1" ht="12.95" customHeight="1" x14ac:dyDescent="0.2">
      <c r="A44" s="332"/>
      <c r="B44" s="285"/>
      <c r="C44" s="285"/>
      <c r="D44" s="285"/>
      <c r="E44" s="285"/>
      <c r="F44" s="253"/>
      <c r="G44" s="253"/>
      <c r="H44" s="253"/>
      <c r="I44" s="253"/>
      <c r="J44" s="253"/>
    </row>
    <row r="45" spans="1:10" s="3" customFormat="1" ht="12.95" customHeight="1" x14ac:dyDescent="0.2">
      <c r="A45" s="332"/>
      <c r="B45" s="346" t="s">
        <v>110</v>
      </c>
      <c r="C45" s="346"/>
      <c r="D45" s="346"/>
      <c r="E45" s="346"/>
      <c r="F45" s="253"/>
      <c r="G45" s="253"/>
      <c r="H45" s="253"/>
      <c r="I45" s="253"/>
      <c r="J45" s="253"/>
    </row>
    <row r="46" spans="1:10" s="3" customFormat="1" ht="12.95" customHeight="1" x14ac:dyDescent="0.2">
      <c r="A46" s="332"/>
      <c r="B46" s="349" t="s">
        <v>98</v>
      </c>
      <c r="C46" s="349"/>
      <c r="D46" s="349"/>
      <c r="E46" s="349"/>
      <c r="F46" s="253"/>
      <c r="G46" s="253"/>
      <c r="H46" s="253"/>
      <c r="I46" s="253"/>
      <c r="J46" s="253"/>
    </row>
    <row r="47" spans="1:10" s="3" customFormat="1" ht="12.95" customHeight="1" x14ac:dyDescent="0.2"/>
    <row r="48" spans="1:10" s="3" customFormat="1" ht="12.95" customHeight="1" x14ac:dyDescent="0.2"/>
    <row r="49" s="3" customFormat="1" ht="12.95" customHeight="1" x14ac:dyDescent="0.2"/>
    <row r="50" s="3" customFormat="1" ht="12.95" customHeight="1" x14ac:dyDescent="0.2"/>
    <row r="51" s="3" customFormat="1" ht="12.95" customHeight="1" x14ac:dyDescent="0.2"/>
    <row r="52" s="3" customFormat="1" ht="12.95" customHeight="1" x14ac:dyDescent="0.2"/>
    <row r="53" s="3" customFormat="1" ht="12.95" customHeight="1" x14ac:dyDescent="0.2"/>
    <row r="54" s="3" customFormat="1" ht="12.95" customHeight="1" x14ac:dyDescent="0.2"/>
    <row r="55" s="3" customFormat="1" ht="11.25" x14ac:dyDescent="0.2"/>
  </sheetData>
  <sheetProtection password="DF47" sheet="1" objects="1" scenarios="1" selectLockedCells="1"/>
  <mergeCells count="61">
    <mergeCell ref="B44:E44"/>
    <mergeCell ref="B45:E45"/>
    <mergeCell ref="B46:E46"/>
    <mergeCell ref="B32:J32"/>
    <mergeCell ref="D17:F17"/>
    <mergeCell ref="A25:J25"/>
    <mergeCell ref="B31:J31"/>
    <mergeCell ref="B33:J34"/>
    <mergeCell ref="B27:J27"/>
    <mergeCell ref="F28:H28"/>
    <mergeCell ref="E29:G29"/>
    <mergeCell ref="B30:J30"/>
    <mergeCell ref="B35:C35"/>
    <mergeCell ref="G35:J35"/>
    <mergeCell ref="B24:J24"/>
    <mergeCell ref="A1:J1"/>
    <mergeCell ref="G21:J21"/>
    <mergeCell ref="A26:A46"/>
    <mergeCell ref="B36:C36"/>
    <mergeCell ref="D35:F39"/>
    <mergeCell ref="B37:C39"/>
    <mergeCell ref="G36:J36"/>
    <mergeCell ref="G37:J37"/>
    <mergeCell ref="G39:J39"/>
    <mergeCell ref="F40:J46"/>
    <mergeCell ref="B41:E41"/>
    <mergeCell ref="B40:E40"/>
    <mergeCell ref="B43:E43"/>
    <mergeCell ref="E26:J26"/>
    <mergeCell ref="G38:J38"/>
    <mergeCell ref="B42:E42"/>
    <mergeCell ref="B15:J15"/>
    <mergeCell ref="B17:C17"/>
    <mergeCell ref="G17:J17"/>
    <mergeCell ref="G20:J20"/>
    <mergeCell ref="A16:J16"/>
    <mergeCell ref="A19:F23"/>
    <mergeCell ref="B18:F18"/>
    <mergeCell ref="G18:J18"/>
    <mergeCell ref="G19:J19"/>
    <mergeCell ref="G22:J23"/>
    <mergeCell ref="A10:B10"/>
    <mergeCell ref="C10:E10"/>
    <mergeCell ref="I10:J10"/>
    <mergeCell ref="B12:J12"/>
    <mergeCell ref="B14:G14"/>
    <mergeCell ref="I14:J14"/>
    <mergeCell ref="A11:J11"/>
    <mergeCell ref="A13:J13"/>
    <mergeCell ref="A7:J7"/>
    <mergeCell ref="A8:B8"/>
    <mergeCell ref="C8:E8"/>
    <mergeCell ref="I8:J8"/>
    <mergeCell ref="C9:E9"/>
    <mergeCell ref="G9:H9"/>
    <mergeCell ref="I9:J9"/>
    <mergeCell ref="A2:J2"/>
    <mergeCell ref="A3:J3"/>
    <mergeCell ref="A4:J4"/>
    <mergeCell ref="A5:J5"/>
    <mergeCell ref="A6:J6"/>
  </mergeCells>
  <conditionalFormatting sqref="I10:J10">
    <cfRule type="containsText" dxfId="4" priority="8" operator="containsText" text="Linked Cell">
      <formula>NOT(ISERROR(SEARCH("Linked Cell",I10)))</formula>
    </cfRule>
  </conditionalFormatting>
  <conditionalFormatting sqref="C8:E10">
    <cfRule type="containsText" dxfId="3" priority="5" operator="containsText" text="linked">
      <formula>NOT(ISERROR(SEARCH("linked",C8)))</formula>
    </cfRule>
  </conditionalFormatting>
  <conditionalFormatting sqref="I8:J9">
    <cfRule type="containsText" dxfId="2" priority="4" operator="containsText" text="linked">
      <formula>NOT(ISERROR(SEARCH("linked",I8)))</formula>
    </cfRule>
  </conditionalFormatting>
  <conditionalFormatting sqref="F28:H28">
    <cfRule type="cellIs" dxfId="1" priority="2" operator="equal">
      <formula>0</formula>
    </cfRule>
  </conditionalFormatting>
  <conditionalFormatting sqref="J28">
    <cfRule type="cellIs" dxfId="0" priority="1" operator="equal">
      <formula>0</formula>
    </cfRule>
  </conditionalFormatting>
  <pageMargins left="0.5" right="0.5" top="0.5" bottom="0.5" header="0.3" footer="0.3"/>
  <pageSetup orientation="portrait" blackAndWhite="1"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
  <sheetViews>
    <sheetView workbookViewId="0">
      <selection activeCell="I5" sqref="I5"/>
    </sheetView>
  </sheetViews>
  <sheetFormatPr defaultColWidth="8.85546875" defaultRowHeight="13.5" customHeight="1" x14ac:dyDescent="0.2"/>
  <cols>
    <col min="1" max="42" width="6.85546875" style="3" customWidth="1"/>
    <col min="43" max="16384" width="8.85546875" style="3"/>
  </cols>
  <sheetData>
    <row r="1" spans="1:42" ht="13.5" customHeight="1" x14ac:dyDescent="0.2">
      <c r="A1" s="6" t="s">
        <v>16</v>
      </c>
    </row>
    <row r="3" spans="1:42" ht="13.5" customHeight="1" x14ac:dyDescent="0.2">
      <c r="A3" s="3" t="s">
        <v>17</v>
      </c>
    </row>
    <row r="5" spans="1:42" s="4" customFormat="1" ht="25.5" customHeight="1" x14ac:dyDescent="0.2">
      <c r="A5" s="5" t="s">
        <v>15</v>
      </c>
      <c r="B5" s="5" t="s">
        <v>15</v>
      </c>
      <c r="C5" s="5" t="s">
        <v>15</v>
      </c>
      <c r="D5" s="5" t="s">
        <v>15</v>
      </c>
      <c r="E5" s="5" t="s">
        <v>15</v>
      </c>
      <c r="F5" s="5" t="s">
        <v>15</v>
      </c>
      <c r="G5" s="5" t="s">
        <v>15</v>
      </c>
      <c r="H5" s="5" t="s">
        <v>15</v>
      </c>
      <c r="I5" s="5" t="s">
        <v>15</v>
      </c>
      <c r="J5" s="5" t="s">
        <v>15</v>
      </c>
      <c r="K5" s="5" t="s">
        <v>15</v>
      </c>
      <c r="L5" s="5" t="s">
        <v>15</v>
      </c>
      <c r="M5" s="5" t="s">
        <v>15</v>
      </c>
      <c r="N5" s="5" t="s">
        <v>15</v>
      </c>
      <c r="O5" s="5" t="s">
        <v>15</v>
      </c>
      <c r="P5" s="5" t="s">
        <v>15</v>
      </c>
      <c r="Q5" s="5" t="s">
        <v>15</v>
      </c>
      <c r="R5" s="5" t="s">
        <v>15</v>
      </c>
      <c r="S5" s="5" t="s">
        <v>15</v>
      </c>
      <c r="T5" s="5" t="s">
        <v>15</v>
      </c>
      <c r="U5" s="5" t="s">
        <v>15</v>
      </c>
      <c r="V5" s="5" t="s">
        <v>15</v>
      </c>
      <c r="W5" s="5" t="s">
        <v>15</v>
      </c>
      <c r="X5" s="5" t="s">
        <v>15</v>
      </c>
      <c r="Y5" s="5" t="s">
        <v>15</v>
      </c>
      <c r="Z5" s="5" t="s">
        <v>15</v>
      </c>
      <c r="AA5" s="5" t="s">
        <v>15</v>
      </c>
      <c r="AB5" s="5" t="s">
        <v>15</v>
      </c>
      <c r="AC5" s="5" t="s">
        <v>15</v>
      </c>
      <c r="AD5" s="5" t="s">
        <v>15</v>
      </c>
      <c r="AE5" s="5" t="s">
        <v>15</v>
      </c>
      <c r="AF5" s="5" t="s">
        <v>15</v>
      </c>
      <c r="AG5" s="5" t="s">
        <v>15</v>
      </c>
      <c r="AH5" s="5" t="s">
        <v>15</v>
      </c>
      <c r="AI5" s="5" t="s">
        <v>15</v>
      </c>
      <c r="AJ5" s="5" t="s">
        <v>15</v>
      </c>
      <c r="AK5" s="5" t="s">
        <v>15</v>
      </c>
      <c r="AL5" s="5" t="s">
        <v>15</v>
      </c>
      <c r="AM5" s="5" t="s">
        <v>15</v>
      </c>
      <c r="AN5" s="5" t="s">
        <v>15</v>
      </c>
      <c r="AO5" s="5" t="s">
        <v>15</v>
      </c>
      <c r="AP5" s="5" t="s">
        <v>15</v>
      </c>
    </row>
    <row r="6" spans="1:42" s="4" customFormat="1" ht="13.5" customHeight="1" x14ac:dyDescent="0.2">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4">
        <v>21</v>
      </c>
      <c r="V6" s="4">
        <v>22</v>
      </c>
      <c r="W6" s="4">
        <v>23</v>
      </c>
      <c r="X6" s="4">
        <v>24</v>
      </c>
      <c r="Y6" s="4">
        <v>25</v>
      </c>
      <c r="Z6" s="4">
        <v>26</v>
      </c>
      <c r="AA6" s="4">
        <v>27</v>
      </c>
      <c r="AB6" s="4">
        <v>28</v>
      </c>
      <c r="AC6" s="4">
        <v>29</v>
      </c>
      <c r="AD6" s="4">
        <v>30</v>
      </c>
      <c r="AE6" s="4">
        <v>31</v>
      </c>
      <c r="AF6" s="4">
        <v>32</v>
      </c>
      <c r="AG6" s="4">
        <v>33</v>
      </c>
      <c r="AH6" s="4">
        <v>34</v>
      </c>
      <c r="AI6" s="4">
        <v>35</v>
      </c>
      <c r="AJ6" s="4">
        <v>36</v>
      </c>
      <c r="AK6" s="4">
        <v>37</v>
      </c>
      <c r="AL6" s="4">
        <v>38</v>
      </c>
      <c r="AM6" s="4">
        <v>39</v>
      </c>
      <c r="AN6" s="4">
        <v>40</v>
      </c>
      <c r="AO6" s="4">
        <v>41</v>
      </c>
      <c r="AP6" s="4">
        <v>42</v>
      </c>
    </row>
  </sheetData>
  <sheetProtection password="DF47" sheet="1" objects="1" scenarios="1" selectLockedCells="1"/>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
  <sheetViews>
    <sheetView showGridLines="0" tabSelected="1" view="pageBreakPreview" zoomScale="95" zoomScaleNormal="50" zoomScaleSheetLayoutView="95" zoomScalePageLayoutView="80" workbookViewId="0">
      <selection sqref="A1:R1"/>
    </sheetView>
  </sheetViews>
  <sheetFormatPr defaultColWidth="8.7109375" defaultRowHeight="12.75" x14ac:dyDescent="0.2"/>
  <cols>
    <col min="1" max="1" width="12.7109375" style="68" customWidth="1"/>
    <col min="2" max="2" width="6.7109375" style="68" customWidth="1"/>
    <col min="3" max="3" width="18.7109375" style="68" customWidth="1"/>
    <col min="4" max="4" width="8.7109375" style="68" customWidth="1"/>
    <col min="5" max="6" width="10.7109375" style="68" customWidth="1"/>
    <col min="7" max="7" width="18.7109375" style="68" customWidth="1"/>
    <col min="8" max="8" width="10.7109375" style="68" customWidth="1"/>
    <col min="9" max="9" width="9.7109375" style="68" customWidth="1"/>
    <col min="10" max="10" width="5.7109375" style="68" customWidth="1"/>
    <col min="11" max="12" width="4.7109375" style="68" customWidth="1"/>
    <col min="13" max="13" width="5.7109375" style="68" customWidth="1"/>
    <col min="14" max="14" width="7.7109375" style="68" customWidth="1"/>
    <col min="15" max="15" width="2.7109375" style="68" customWidth="1"/>
    <col min="16" max="17" width="9.7109375" style="68" customWidth="1"/>
    <col min="18" max="18" width="12.7109375" style="68" customWidth="1"/>
    <col min="19" max="16384" width="8.7109375" style="68"/>
  </cols>
  <sheetData>
    <row r="1" spans="1:18" ht="12.75" customHeight="1" x14ac:dyDescent="0.2">
      <c r="A1" s="375" t="str">
        <f>'D102 RECONCILIATION'!A1:L1</f>
        <v>Updated 07/2017</v>
      </c>
      <c r="B1" s="375"/>
      <c r="C1" s="375"/>
      <c r="D1" s="375"/>
      <c r="E1" s="375"/>
      <c r="F1" s="375"/>
      <c r="G1" s="375"/>
      <c r="H1" s="375"/>
      <c r="I1" s="375"/>
      <c r="J1" s="375"/>
      <c r="K1" s="375"/>
      <c r="L1" s="375"/>
      <c r="M1" s="375"/>
      <c r="N1" s="375"/>
      <c r="O1" s="375"/>
      <c r="P1" s="375"/>
      <c r="Q1" s="375"/>
      <c r="R1" s="375"/>
    </row>
    <row r="2" spans="1:18" ht="15" customHeight="1" x14ac:dyDescent="0.2">
      <c r="A2" s="376" t="str">
        <f>'D102 RECONCILIATION'!A2:L2</f>
        <v>DELAWARE STATE HOUSING AUTHORITY</v>
      </c>
      <c r="B2" s="376"/>
      <c r="C2" s="376"/>
      <c r="D2" s="376"/>
      <c r="E2" s="376"/>
      <c r="F2" s="376"/>
      <c r="G2" s="376"/>
      <c r="H2" s="376"/>
      <c r="I2" s="376"/>
      <c r="J2" s="376"/>
      <c r="K2" s="376"/>
      <c r="L2" s="376"/>
      <c r="M2" s="376"/>
      <c r="N2" s="376"/>
      <c r="O2" s="376"/>
      <c r="P2" s="376"/>
      <c r="Q2" s="376"/>
      <c r="R2" s="376"/>
    </row>
    <row r="3" spans="1:18" ht="11.1" customHeight="1" x14ac:dyDescent="0.2">
      <c r="A3" s="377" t="str">
        <f>'D102 RECONCILIATION'!A3:L3</f>
        <v>18 THE GREEN, DOVER, DELAWARE 19901</v>
      </c>
      <c r="B3" s="377"/>
      <c r="C3" s="377"/>
      <c r="D3" s="377"/>
      <c r="E3" s="377"/>
      <c r="F3" s="377"/>
      <c r="G3" s="377"/>
      <c r="H3" s="377"/>
      <c r="I3" s="377"/>
      <c r="J3" s="377"/>
      <c r="K3" s="377"/>
      <c r="L3" s="377"/>
      <c r="M3" s="377"/>
      <c r="N3" s="377"/>
      <c r="O3" s="377"/>
      <c r="P3" s="377"/>
      <c r="Q3" s="377"/>
      <c r="R3" s="377"/>
    </row>
    <row r="4" spans="1:18" ht="11.1" customHeight="1" x14ac:dyDescent="0.2">
      <c r="A4" s="377" t="str">
        <f>'D102 RECONCILIATION'!A4:L4</f>
        <v>Phone (302) 739-4263 Fax (302) 739-1118</v>
      </c>
      <c r="B4" s="377"/>
      <c r="C4" s="377"/>
      <c r="D4" s="377"/>
      <c r="E4" s="377"/>
      <c r="F4" s="377"/>
      <c r="G4" s="377"/>
      <c r="H4" s="377"/>
      <c r="I4" s="377"/>
      <c r="J4" s="377"/>
      <c r="K4" s="377"/>
      <c r="L4" s="377"/>
      <c r="M4" s="377"/>
      <c r="N4" s="377"/>
      <c r="O4" s="377"/>
      <c r="P4" s="377"/>
      <c r="Q4" s="377"/>
      <c r="R4" s="377"/>
    </row>
    <row r="5" spans="1:18" ht="5.0999999999999996" customHeight="1" x14ac:dyDescent="0.2">
      <c r="A5" s="377"/>
      <c r="B5" s="377"/>
      <c r="C5" s="377"/>
      <c r="D5" s="377"/>
      <c r="E5" s="377"/>
      <c r="F5" s="377"/>
      <c r="G5" s="377"/>
      <c r="H5" s="377"/>
      <c r="I5" s="377"/>
      <c r="J5" s="377"/>
      <c r="K5" s="377"/>
      <c r="L5" s="377"/>
      <c r="M5" s="377"/>
      <c r="N5" s="377"/>
      <c r="O5" s="377"/>
      <c r="P5" s="377"/>
      <c r="Q5" s="377"/>
      <c r="R5" s="377"/>
    </row>
    <row r="6" spans="1:18" ht="13.5" customHeight="1" x14ac:dyDescent="0.2">
      <c r="A6" s="378" t="s">
        <v>134</v>
      </c>
      <c r="B6" s="378"/>
      <c r="C6" s="378"/>
      <c r="D6" s="378"/>
      <c r="E6" s="378"/>
      <c r="F6" s="378"/>
      <c r="G6" s="378"/>
      <c r="H6" s="378"/>
      <c r="I6" s="378"/>
      <c r="J6" s="378"/>
      <c r="K6" s="378"/>
      <c r="L6" s="378"/>
      <c r="M6" s="378"/>
      <c r="N6" s="378"/>
      <c r="O6" s="378"/>
      <c r="P6" s="378"/>
      <c r="Q6" s="378"/>
      <c r="R6" s="378"/>
    </row>
    <row r="7" spans="1:18" ht="7.5" customHeight="1" x14ac:dyDescent="0.2">
      <c r="A7" s="376"/>
      <c r="B7" s="376"/>
      <c r="C7" s="376"/>
      <c r="D7" s="376"/>
      <c r="E7" s="376"/>
      <c r="F7" s="376"/>
      <c r="G7" s="376"/>
      <c r="H7" s="376"/>
      <c r="I7" s="376"/>
      <c r="J7" s="376"/>
      <c r="K7" s="376"/>
      <c r="L7" s="376"/>
      <c r="M7" s="376"/>
      <c r="N7" s="376"/>
      <c r="O7" s="376"/>
      <c r="P7" s="376"/>
      <c r="Q7" s="376"/>
      <c r="R7" s="376"/>
    </row>
    <row r="8" spans="1:18" s="72" customFormat="1" ht="12.75" customHeight="1" x14ac:dyDescent="0.2">
      <c r="A8" s="74" t="str">
        <f>'D102 RECONCILIATION'!A8</f>
        <v>Mortgagor</v>
      </c>
      <c r="B8" s="370" t="str">
        <f>IF('D102 RECONCILIATION'!C8=0, " ", 'D102 RECONCILIATION'!C8)</f>
        <v xml:space="preserve"> </v>
      </c>
      <c r="C8" s="370"/>
      <c r="D8" s="370"/>
      <c r="E8" s="76"/>
      <c r="F8" s="75"/>
      <c r="G8" s="76"/>
      <c r="H8" s="74"/>
      <c r="K8" s="97" t="str">
        <f>'D102 RECONCILIATION'!G8</f>
        <v>DSHA Development Number</v>
      </c>
      <c r="M8" s="97"/>
      <c r="N8" s="97"/>
      <c r="O8" s="370" t="str">
        <f>IF('D102 RECONCILIATION'!I8=0, " ",'D102 RECONCILIATION'!I8)</f>
        <v xml:space="preserve"> </v>
      </c>
      <c r="P8" s="370"/>
      <c r="Q8" s="370"/>
      <c r="R8" s="370"/>
    </row>
    <row r="9" spans="1:18" s="72" customFormat="1" ht="12.75" customHeight="1" x14ac:dyDescent="0.2">
      <c r="A9" s="74" t="str">
        <f>'D102 RECONCILIATION'!A9</f>
        <v>Development</v>
      </c>
      <c r="B9" s="369" t="str">
        <f>IF('D102 RECONCILIATION'!C9=0," ",'D102 RECONCILIATION'!C9)</f>
        <v xml:space="preserve"> </v>
      </c>
      <c r="C9" s="369"/>
      <c r="D9" s="369"/>
      <c r="E9" s="76"/>
      <c r="F9" s="75"/>
      <c r="G9" s="76"/>
      <c r="H9" s="74"/>
      <c r="K9" s="372" t="str">
        <f>'D102 RECONCILIATION'!G9</f>
        <v>Requisition Number</v>
      </c>
      <c r="L9" s="372"/>
      <c r="M9" s="372"/>
      <c r="N9" s="372"/>
      <c r="O9" s="369" t="str">
        <f>IF('D102 RECONCILIATION'!I9=0, " ", 'D102 RECONCILIATION'!I9)</f>
        <v xml:space="preserve"> </v>
      </c>
      <c r="P9" s="369"/>
      <c r="Q9" s="369"/>
      <c r="R9" s="369"/>
    </row>
    <row r="10" spans="1:18" s="72" customFormat="1" ht="12.75" customHeight="1" x14ac:dyDescent="0.2">
      <c r="A10" s="74" t="str">
        <f>'D102 RECONCILIATION'!A10</f>
        <v>Location</v>
      </c>
      <c r="B10" s="369" t="str">
        <f>IF('D102 RECONCILIATION'!C10=0, " ", 'D102 RECONCILIATION'!C10)</f>
        <v xml:space="preserve"> </v>
      </c>
      <c r="C10" s="369"/>
      <c r="D10" s="369"/>
      <c r="E10" s="76"/>
      <c r="F10" s="75"/>
      <c r="G10" s="76"/>
      <c r="H10" s="74"/>
      <c r="K10" s="372" t="str">
        <f>'D102 RECONCILIATION'!G10</f>
        <v>Date</v>
      </c>
      <c r="L10" s="372"/>
      <c r="M10" s="372"/>
      <c r="N10" s="372"/>
      <c r="O10" s="371" t="str">
        <f>IF('D102 RECONCILIATION'!L10=0, " ", 'D102 RECONCILIATION'!L10)</f>
        <v xml:space="preserve"> </v>
      </c>
      <c r="P10" s="371"/>
      <c r="Q10" s="371"/>
      <c r="R10" s="371"/>
    </row>
    <row r="11" spans="1:18" s="72" customFormat="1" ht="6" customHeight="1" x14ac:dyDescent="0.2">
      <c r="A11" s="74"/>
      <c r="B11" s="74"/>
      <c r="C11" s="75"/>
      <c r="D11" s="75"/>
      <c r="E11" s="75"/>
      <c r="F11" s="75"/>
      <c r="G11" s="75"/>
      <c r="H11" s="74"/>
      <c r="I11" s="74"/>
      <c r="J11" s="74"/>
      <c r="K11" s="74"/>
      <c r="L11" s="74"/>
      <c r="M11" s="74"/>
      <c r="N11" s="74"/>
      <c r="O11" s="74"/>
      <c r="P11" s="74"/>
      <c r="Q11" s="77"/>
      <c r="R11" s="77"/>
    </row>
    <row r="12" spans="1:18" s="72" customFormat="1" ht="34.5" customHeight="1" x14ac:dyDescent="0.2">
      <c r="A12" s="379" t="s">
        <v>140</v>
      </c>
      <c r="B12" s="379"/>
      <c r="C12" s="379"/>
      <c r="D12" s="379"/>
      <c r="E12" s="379"/>
      <c r="F12" s="379"/>
      <c r="G12" s="379"/>
      <c r="H12" s="379"/>
      <c r="I12" s="379"/>
      <c r="J12" s="379"/>
      <c r="K12" s="379"/>
      <c r="L12" s="379"/>
      <c r="M12" s="379"/>
      <c r="N12" s="379"/>
      <c r="O12" s="379"/>
      <c r="P12" s="379"/>
      <c r="Q12" s="379"/>
      <c r="R12" s="379"/>
    </row>
    <row r="13" spans="1:18" ht="3.75" customHeight="1" x14ac:dyDescent="0.2">
      <c r="A13" s="78"/>
      <c r="B13" s="78"/>
      <c r="C13" s="78"/>
      <c r="D13" s="78"/>
      <c r="E13" s="78"/>
      <c r="F13" s="78"/>
      <c r="G13" s="78"/>
      <c r="H13" s="78"/>
      <c r="I13" s="78"/>
      <c r="J13" s="78"/>
      <c r="K13" s="78"/>
      <c r="L13" s="78"/>
      <c r="M13" s="78"/>
      <c r="N13" s="78"/>
      <c r="O13" s="78"/>
      <c r="P13" s="78"/>
      <c r="Q13" s="79"/>
      <c r="R13" s="79"/>
    </row>
    <row r="14" spans="1:18" ht="28.5" customHeight="1" x14ac:dyDescent="0.2">
      <c r="A14" s="362" t="s">
        <v>117</v>
      </c>
      <c r="B14" s="363"/>
      <c r="C14" s="80" t="s">
        <v>120</v>
      </c>
      <c r="D14" s="362" t="s">
        <v>121</v>
      </c>
      <c r="E14" s="363"/>
      <c r="F14" s="81" t="s">
        <v>123</v>
      </c>
      <c r="G14" s="81" t="s">
        <v>122</v>
      </c>
      <c r="H14" s="81" t="s">
        <v>124</v>
      </c>
      <c r="I14" s="81" t="s">
        <v>118</v>
      </c>
      <c r="J14" s="362" t="s">
        <v>133</v>
      </c>
      <c r="K14" s="363"/>
      <c r="L14" s="362" t="s">
        <v>119</v>
      </c>
      <c r="M14" s="363"/>
      <c r="N14" s="362" t="s">
        <v>141</v>
      </c>
      <c r="O14" s="363"/>
      <c r="P14" s="92" t="s">
        <v>138</v>
      </c>
      <c r="Q14" s="81" t="s">
        <v>139</v>
      </c>
      <c r="R14" s="81" t="s">
        <v>126</v>
      </c>
    </row>
    <row r="15" spans="1:18" ht="15" customHeight="1" x14ac:dyDescent="0.2">
      <c r="A15" s="364"/>
      <c r="B15" s="365"/>
      <c r="C15" s="83"/>
      <c r="D15" s="364"/>
      <c r="E15" s="365"/>
      <c r="F15" s="84"/>
      <c r="G15" s="85"/>
      <c r="H15" s="84"/>
      <c r="I15" s="73"/>
      <c r="J15" s="356"/>
      <c r="K15" s="357"/>
      <c r="L15" s="356"/>
      <c r="M15" s="357"/>
      <c r="N15" s="360">
        <f>((L15-I15)-K15)</f>
        <v>0</v>
      </c>
      <c r="O15" s="361"/>
      <c r="P15" s="90"/>
      <c r="Q15" s="89"/>
      <c r="R15" s="99">
        <f>N15+P15+Q15</f>
        <v>0</v>
      </c>
    </row>
    <row r="16" spans="1:18" ht="15" customHeight="1" x14ac:dyDescent="0.2">
      <c r="A16" s="364"/>
      <c r="B16" s="365"/>
      <c r="C16" s="86"/>
      <c r="D16" s="364"/>
      <c r="E16" s="365"/>
      <c r="F16" s="87"/>
      <c r="G16" s="88"/>
      <c r="H16" s="87"/>
      <c r="I16" s="73"/>
      <c r="J16" s="356"/>
      <c r="K16" s="357"/>
      <c r="L16" s="356"/>
      <c r="M16" s="357"/>
      <c r="N16" s="360">
        <f t="shared" ref="N16:N48" si="0">((L16-I16)-K16)</f>
        <v>0</v>
      </c>
      <c r="O16" s="361"/>
      <c r="P16" s="90"/>
      <c r="Q16" s="73"/>
      <c r="R16" s="99">
        <f t="shared" ref="R16:R48" si="1">N16+P16+Q16</f>
        <v>0</v>
      </c>
    </row>
    <row r="17" spans="1:18" ht="15" customHeight="1" x14ac:dyDescent="0.2">
      <c r="A17" s="364"/>
      <c r="B17" s="365"/>
      <c r="C17" s="86"/>
      <c r="D17" s="364"/>
      <c r="E17" s="365"/>
      <c r="F17" s="87"/>
      <c r="G17" s="88"/>
      <c r="H17" s="87"/>
      <c r="I17" s="73"/>
      <c r="J17" s="356"/>
      <c r="K17" s="357"/>
      <c r="L17" s="356"/>
      <c r="M17" s="357"/>
      <c r="N17" s="360">
        <f t="shared" si="0"/>
        <v>0</v>
      </c>
      <c r="O17" s="361"/>
      <c r="P17" s="90"/>
      <c r="Q17" s="73"/>
      <c r="R17" s="99">
        <f t="shared" si="1"/>
        <v>0</v>
      </c>
    </row>
    <row r="18" spans="1:18" ht="15" customHeight="1" x14ac:dyDescent="0.2">
      <c r="A18" s="364"/>
      <c r="B18" s="365"/>
      <c r="C18" s="86"/>
      <c r="D18" s="364"/>
      <c r="E18" s="365"/>
      <c r="F18" s="87"/>
      <c r="G18" s="88"/>
      <c r="H18" s="87"/>
      <c r="I18" s="89"/>
      <c r="J18" s="356"/>
      <c r="K18" s="357"/>
      <c r="L18" s="356"/>
      <c r="M18" s="357"/>
      <c r="N18" s="360">
        <f t="shared" si="0"/>
        <v>0</v>
      </c>
      <c r="O18" s="361"/>
      <c r="P18" s="90"/>
      <c r="Q18" s="73"/>
      <c r="R18" s="99">
        <f t="shared" si="1"/>
        <v>0</v>
      </c>
    </row>
    <row r="19" spans="1:18" ht="15" customHeight="1" x14ac:dyDescent="0.2">
      <c r="A19" s="364"/>
      <c r="B19" s="365"/>
      <c r="C19" s="86"/>
      <c r="D19" s="364"/>
      <c r="E19" s="365"/>
      <c r="F19" s="87"/>
      <c r="G19" s="88"/>
      <c r="H19" s="87"/>
      <c r="I19" s="89"/>
      <c r="J19" s="356"/>
      <c r="K19" s="357"/>
      <c r="L19" s="356"/>
      <c r="M19" s="357"/>
      <c r="N19" s="360">
        <f t="shared" si="0"/>
        <v>0</v>
      </c>
      <c r="O19" s="361"/>
      <c r="P19" s="90"/>
      <c r="Q19" s="73"/>
      <c r="R19" s="99">
        <f t="shared" si="1"/>
        <v>0</v>
      </c>
    </row>
    <row r="20" spans="1:18" ht="15" customHeight="1" x14ac:dyDescent="0.2">
      <c r="A20" s="364"/>
      <c r="B20" s="365"/>
      <c r="C20" s="86"/>
      <c r="D20" s="364"/>
      <c r="E20" s="365"/>
      <c r="F20" s="87"/>
      <c r="G20" s="88"/>
      <c r="H20" s="87"/>
      <c r="I20" s="89"/>
      <c r="J20" s="356"/>
      <c r="K20" s="357"/>
      <c r="L20" s="356"/>
      <c r="M20" s="357"/>
      <c r="N20" s="360">
        <f t="shared" si="0"/>
        <v>0</v>
      </c>
      <c r="O20" s="361"/>
      <c r="P20" s="90"/>
      <c r="Q20" s="73"/>
      <c r="R20" s="99">
        <f t="shared" si="1"/>
        <v>0</v>
      </c>
    </row>
    <row r="21" spans="1:18" ht="15" customHeight="1" x14ac:dyDescent="0.2">
      <c r="A21" s="364"/>
      <c r="B21" s="365"/>
      <c r="C21" s="86"/>
      <c r="D21" s="364"/>
      <c r="E21" s="365"/>
      <c r="F21" s="87"/>
      <c r="G21" s="88"/>
      <c r="H21" s="87"/>
      <c r="I21" s="89"/>
      <c r="J21" s="356"/>
      <c r="K21" s="357"/>
      <c r="L21" s="356"/>
      <c r="M21" s="357"/>
      <c r="N21" s="360">
        <f t="shared" si="0"/>
        <v>0</v>
      </c>
      <c r="O21" s="361"/>
      <c r="P21" s="90"/>
      <c r="Q21" s="73"/>
      <c r="R21" s="99">
        <f t="shared" si="1"/>
        <v>0</v>
      </c>
    </row>
    <row r="22" spans="1:18" ht="15" customHeight="1" x14ac:dyDescent="0.2">
      <c r="A22" s="364"/>
      <c r="B22" s="365"/>
      <c r="C22" s="86"/>
      <c r="D22" s="364"/>
      <c r="E22" s="365"/>
      <c r="F22" s="87"/>
      <c r="G22" s="88"/>
      <c r="H22" s="87"/>
      <c r="I22" s="89"/>
      <c r="J22" s="356"/>
      <c r="K22" s="357"/>
      <c r="L22" s="356"/>
      <c r="M22" s="357"/>
      <c r="N22" s="360">
        <f t="shared" si="0"/>
        <v>0</v>
      </c>
      <c r="O22" s="361"/>
      <c r="P22" s="90"/>
      <c r="Q22" s="73"/>
      <c r="R22" s="99">
        <f t="shared" si="1"/>
        <v>0</v>
      </c>
    </row>
    <row r="23" spans="1:18" ht="15" customHeight="1" x14ac:dyDescent="0.2">
      <c r="A23" s="364"/>
      <c r="B23" s="365"/>
      <c r="C23" s="86"/>
      <c r="D23" s="364"/>
      <c r="E23" s="365"/>
      <c r="F23" s="87"/>
      <c r="G23" s="88"/>
      <c r="H23" s="87"/>
      <c r="I23" s="89"/>
      <c r="J23" s="356"/>
      <c r="K23" s="357"/>
      <c r="L23" s="356"/>
      <c r="M23" s="357"/>
      <c r="N23" s="360">
        <f t="shared" si="0"/>
        <v>0</v>
      </c>
      <c r="O23" s="361"/>
      <c r="P23" s="90"/>
      <c r="Q23" s="73"/>
      <c r="R23" s="99">
        <f t="shared" si="1"/>
        <v>0</v>
      </c>
    </row>
    <row r="24" spans="1:18" ht="15" customHeight="1" x14ac:dyDescent="0.2">
      <c r="A24" s="364"/>
      <c r="B24" s="365"/>
      <c r="C24" s="86"/>
      <c r="D24" s="364"/>
      <c r="E24" s="365"/>
      <c r="F24" s="87"/>
      <c r="G24" s="88"/>
      <c r="H24" s="87"/>
      <c r="I24" s="89"/>
      <c r="J24" s="356"/>
      <c r="K24" s="357"/>
      <c r="L24" s="356"/>
      <c r="M24" s="357"/>
      <c r="N24" s="360">
        <f t="shared" si="0"/>
        <v>0</v>
      </c>
      <c r="O24" s="361"/>
      <c r="P24" s="90"/>
      <c r="Q24" s="73"/>
      <c r="R24" s="99">
        <f t="shared" si="1"/>
        <v>0</v>
      </c>
    </row>
    <row r="25" spans="1:18" ht="15" customHeight="1" x14ac:dyDescent="0.2">
      <c r="A25" s="364"/>
      <c r="B25" s="365"/>
      <c r="C25" s="86"/>
      <c r="D25" s="364"/>
      <c r="E25" s="365"/>
      <c r="F25" s="87"/>
      <c r="G25" s="88"/>
      <c r="H25" s="87"/>
      <c r="I25" s="89"/>
      <c r="J25" s="356"/>
      <c r="K25" s="357"/>
      <c r="L25" s="356"/>
      <c r="M25" s="357"/>
      <c r="N25" s="360">
        <f t="shared" si="0"/>
        <v>0</v>
      </c>
      <c r="O25" s="361"/>
      <c r="P25" s="90"/>
      <c r="Q25" s="73"/>
      <c r="R25" s="99">
        <f t="shared" si="1"/>
        <v>0</v>
      </c>
    </row>
    <row r="26" spans="1:18" ht="15" customHeight="1" x14ac:dyDescent="0.2">
      <c r="A26" s="364"/>
      <c r="B26" s="365"/>
      <c r="C26" s="86"/>
      <c r="D26" s="364"/>
      <c r="E26" s="365"/>
      <c r="F26" s="87"/>
      <c r="G26" s="88"/>
      <c r="H26" s="87"/>
      <c r="I26" s="89"/>
      <c r="J26" s="356"/>
      <c r="K26" s="357"/>
      <c r="L26" s="356"/>
      <c r="M26" s="357"/>
      <c r="N26" s="360">
        <f t="shared" si="0"/>
        <v>0</v>
      </c>
      <c r="O26" s="361"/>
      <c r="P26" s="90"/>
      <c r="Q26" s="73"/>
      <c r="R26" s="99">
        <f t="shared" si="1"/>
        <v>0</v>
      </c>
    </row>
    <row r="27" spans="1:18" ht="15" customHeight="1" x14ac:dyDescent="0.2">
      <c r="A27" s="364"/>
      <c r="B27" s="365"/>
      <c r="C27" s="86"/>
      <c r="D27" s="364"/>
      <c r="E27" s="365"/>
      <c r="F27" s="87"/>
      <c r="G27" s="88"/>
      <c r="H27" s="87"/>
      <c r="I27" s="89"/>
      <c r="J27" s="356"/>
      <c r="K27" s="357"/>
      <c r="L27" s="356"/>
      <c r="M27" s="357"/>
      <c r="N27" s="360">
        <f t="shared" si="0"/>
        <v>0</v>
      </c>
      <c r="O27" s="361"/>
      <c r="P27" s="90"/>
      <c r="Q27" s="73"/>
      <c r="R27" s="99">
        <f t="shared" si="1"/>
        <v>0</v>
      </c>
    </row>
    <row r="28" spans="1:18" ht="15" customHeight="1" x14ac:dyDescent="0.2">
      <c r="A28" s="364"/>
      <c r="B28" s="365"/>
      <c r="C28" s="86"/>
      <c r="D28" s="364"/>
      <c r="E28" s="365"/>
      <c r="F28" s="87"/>
      <c r="G28" s="88"/>
      <c r="H28" s="87"/>
      <c r="I28" s="89"/>
      <c r="J28" s="356"/>
      <c r="K28" s="357"/>
      <c r="L28" s="356"/>
      <c r="M28" s="357"/>
      <c r="N28" s="360">
        <f t="shared" si="0"/>
        <v>0</v>
      </c>
      <c r="O28" s="361"/>
      <c r="P28" s="90"/>
      <c r="Q28" s="73"/>
      <c r="R28" s="99">
        <f t="shared" si="1"/>
        <v>0</v>
      </c>
    </row>
    <row r="29" spans="1:18" ht="15" customHeight="1" x14ac:dyDescent="0.2">
      <c r="A29" s="364"/>
      <c r="B29" s="365"/>
      <c r="C29" s="86"/>
      <c r="D29" s="364"/>
      <c r="E29" s="365"/>
      <c r="F29" s="87"/>
      <c r="G29" s="88"/>
      <c r="H29" s="87"/>
      <c r="I29" s="89"/>
      <c r="J29" s="356"/>
      <c r="K29" s="357"/>
      <c r="L29" s="356"/>
      <c r="M29" s="357"/>
      <c r="N29" s="360">
        <f t="shared" si="0"/>
        <v>0</v>
      </c>
      <c r="O29" s="361"/>
      <c r="P29" s="90"/>
      <c r="Q29" s="73"/>
      <c r="R29" s="99">
        <f t="shared" si="1"/>
        <v>0</v>
      </c>
    </row>
    <row r="30" spans="1:18" ht="15" customHeight="1" x14ac:dyDescent="0.2">
      <c r="A30" s="364"/>
      <c r="B30" s="365"/>
      <c r="C30" s="86"/>
      <c r="D30" s="364"/>
      <c r="E30" s="365"/>
      <c r="F30" s="87"/>
      <c r="G30" s="88"/>
      <c r="H30" s="87"/>
      <c r="I30" s="89"/>
      <c r="J30" s="356"/>
      <c r="K30" s="357"/>
      <c r="L30" s="356"/>
      <c r="M30" s="357"/>
      <c r="N30" s="360">
        <f t="shared" si="0"/>
        <v>0</v>
      </c>
      <c r="O30" s="361"/>
      <c r="P30" s="90"/>
      <c r="Q30" s="73"/>
      <c r="R30" s="99">
        <f t="shared" si="1"/>
        <v>0</v>
      </c>
    </row>
    <row r="31" spans="1:18" ht="15" customHeight="1" x14ac:dyDescent="0.2">
      <c r="A31" s="364"/>
      <c r="B31" s="365"/>
      <c r="C31" s="86"/>
      <c r="D31" s="364"/>
      <c r="E31" s="365"/>
      <c r="F31" s="87"/>
      <c r="G31" s="88"/>
      <c r="H31" s="87"/>
      <c r="I31" s="89"/>
      <c r="J31" s="356"/>
      <c r="K31" s="357"/>
      <c r="L31" s="356"/>
      <c r="M31" s="357"/>
      <c r="N31" s="360">
        <f t="shared" si="0"/>
        <v>0</v>
      </c>
      <c r="O31" s="361"/>
      <c r="P31" s="90"/>
      <c r="Q31" s="73"/>
      <c r="R31" s="99">
        <f t="shared" si="1"/>
        <v>0</v>
      </c>
    </row>
    <row r="32" spans="1:18" ht="15" customHeight="1" x14ac:dyDescent="0.2">
      <c r="A32" s="364"/>
      <c r="B32" s="365"/>
      <c r="C32" s="86"/>
      <c r="D32" s="364"/>
      <c r="E32" s="365"/>
      <c r="F32" s="87"/>
      <c r="G32" s="88"/>
      <c r="H32" s="87"/>
      <c r="I32" s="89"/>
      <c r="J32" s="356"/>
      <c r="K32" s="357"/>
      <c r="L32" s="356"/>
      <c r="M32" s="357"/>
      <c r="N32" s="360">
        <f t="shared" si="0"/>
        <v>0</v>
      </c>
      <c r="O32" s="361"/>
      <c r="P32" s="90"/>
      <c r="Q32" s="73"/>
      <c r="R32" s="99">
        <f t="shared" si="1"/>
        <v>0</v>
      </c>
    </row>
    <row r="33" spans="1:18" ht="15" customHeight="1" x14ac:dyDescent="0.2">
      <c r="A33" s="364"/>
      <c r="B33" s="365"/>
      <c r="C33" s="86"/>
      <c r="D33" s="364"/>
      <c r="E33" s="365"/>
      <c r="F33" s="87"/>
      <c r="G33" s="88"/>
      <c r="H33" s="87"/>
      <c r="I33" s="89"/>
      <c r="J33" s="356"/>
      <c r="K33" s="357"/>
      <c r="L33" s="356"/>
      <c r="M33" s="357"/>
      <c r="N33" s="360">
        <f t="shared" si="0"/>
        <v>0</v>
      </c>
      <c r="O33" s="361"/>
      <c r="P33" s="90"/>
      <c r="Q33" s="73"/>
      <c r="R33" s="99">
        <f t="shared" si="1"/>
        <v>0</v>
      </c>
    </row>
    <row r="34" spans="1:18" ht="15" customHeight="1" x14ac:dyDescent="0.2">
      <c r="A34" s="364"/>
      <c r="B34" s="365"/>
      <c r="C34" s="86"/>
      <c r="D34" s="364"/>
      <c r="E34" s="365"/>
      <c r="F34" s="87"/>
      <c r="G34" s="88"/>
      <c r="H34" s="87"/>
      <c r="I34" s="89"/>
      <c r="J34" s="356"/>
      <c r="K34" s="357"/>
      <c r="L34" s="356"/>
      <c r="M34" s="357"/>
      <c r="N34" s="360">
        <f t="shared" si="0"/>
        <v>0</v>
      </c>
      <c r="O34" s="361"/>
      <c r="P34" s="90"/>
      <c r="Q34" s="73"/>
      <c r="R34" s="99">
        <f t="shared" si="1"/>
        <v>0</v>
      </c>
    </row>
    <row r="35" spans="1:18" ht="15" customHeight="1" x14ac:dyDescent="0.2">
      <c r="A35" s="364"/>
      <c r="B35" s="365"/>
      <c r="C35" s="86"/>
      <c r="D35" s="364"/>
      <c r="E35" s="365"/>
      <c r="F35" s="87"/>
      <c r="G35" s="88"/>
      <c r="H35" s="87"/>
      <c r="I35" s="89"/>
      <c r="J35" s="356"/>
      <c r="K35" s="357"/>
      <c r="L35" s="356"/>
      <c r="M35" s="357"/>
      <c r="N35" s="360">
        <f t="shared" si="0"/>
        <v>0</v>
      </c>
      <c r="O35" s="361"/>
      <c r="P35" s="90"/>
      <c r="Q35" s="73"/>
      <c r="R35" s="99">
        <f t="shared" si="1"/>
        <v>0</v>
      </c>
    </row>
    <row r="36" spans="1:18" ht="15" customHeight="1" x14ac:dyDescent="0.2">
      <c r="A36" s="364"/>
      <c r="B36" s="365"/>
      <c r="C36" s="86"/>
      <c r="D36" s="364"/>
      <c r="E36" s="365"/>
      <c r="F36" s="87"/>
      <c r="G36" s="88"/>
      <c r="H36" s="87"/>
      <c r="I36" s="89"/>
      <c r="J36" s="356"/>
      <c r="K36" s="357"/>
      <c r="L36" s="356"/>
      <c r="M36" s="357"/>
      <c r="N36" s="360">
        <f t="shared" si="0"/>
        <v>0</v>
      </c>
      <c r="O36" s="361"/>
      <c r="P36" s="90"/>
      <c r="Q36" s="73"/>
      <c r="R36" s="99">
        <f t="shared" si="1"/>
        <v>0</v>
      </c>
    </row>
    <row r="37" spans="1:18" ht="15" customHeight="1" x14ac:dyDescent="0.2">
      <c r="A37" s="364"/>
      <c r="B37" s="365"/>
      <c r="C37" s="86"/>
      <c r="D37" s="364"/>
      <c r="E37" s="365"/>
      <c r="F37" s="87"/>
      <c r="G37" s="88"/>
      <c r="H37" s="87"/>
      <c r="I37" s="73"/>
      <c r="J37" s="356"/>
      <c r="K37" s="357"/>
      <c r="L37" s="356"/>
      <c r="M37" s="357"/>
      <c r="N37" s="360">
        <f t="shared" si="0"/>
        <v>0</v>
      </c>
      <c r="O37" s="361"/>
      <c r="P37" s="90"/>
      <c r="Q37" s="73"/>
      <c r="R37" s="99">
        <f t="shared" si="1"/>
        <v>0</v>
      </c>
    </row>
    <row r="38" spans="1:18" ht="15" customHeight="1" x14ac:dyDescent="0.2">
      <c r="A38" s="364"/>
      <c r="B38" s="365"/>
      <c r="C38" s="86"/>
      <c r="D38" s="364"/>
      <c r="E38" s="365"/>
      <c r="F38" s="87"/>
      <c r="G38" s="88"/>
      <c r="H38" s="87"/>
      <c r="I38" s="73"/>
      <c r="J38" s="356"/>
      <c r="K38" s="357"/>
      <c r="L38" s="356"/>
      <c r="M38" s="357"/>
      <c r="N38" s="360">
        <f t="shared" si="0"/>
        <v>0</v>
      </c>
      <c r="O38" s="361"/>
      <c r="P38" s="90"/>
      <c r="Q38" s="73"/>
      <c r="R38" s="99">
        <f t="shared" si="1"/>
        <v>0</v>
      </c>
    </row>
    <row r="39" spans="1:18" ht="15" customHeight="1" x14ac:dyDescent="0.2">
      <c r="A39" s="364"/>
      <c r="B39" s="365"/>
      <c r="C39" s="86"/>
      <c r="D39" s="364"/>
      <c r="E39" s="365"/>
      <c r="F39" s="87"/>
      <c r="G39" s="88"/>
      <c r="H39" s="87"/>
      <c r="I39" s="73"/>
      <c r="J39" s="356"/>
      <c r="K39" s="357"/>
      <c r="L39" s="356"/>
      <c r="M39" s="357"/>
      <c r="N39" s="360">
        <f t="shared" si="0"/>
        <v>0</v>
      </c>
      <c r="O39" s="361"/>
      <c r="P39" s="90"/>
      <c r="Q39" s="73"/>
      <c r="R39" s="99">
        <f t="shared" si="1"/>
        <v>0</v>
      </c>
    </row>
    <row r="40" spans="1:18" ht="15" customHeight="1" x14ac:dyDescent="0.2">
      <c r="A40" s="364"/>
      <c r="B40" s="365"/>
      <c r="C40" s="86"/>
      <c r="D40" s="364"/>
      <c r="E40" s="365"/>
      <c r="F40" s="87"/>
      <c r="G40" s="88"/>
      <c r="H40" s="87"/>
      <c r="I40" s="73"/>
      <c r="J40" s="356"/>
      <c r="K40" s="357"/>
      <c r="L40" s="356"/>
      <c r="M40" s="357"/>
      <c r="N40" s="360">
        <f t="shared" si="0"/>
        <v>0</v>
      </c>
      <c r="O40" s="361"/>
      <c r="P40" s="90"/>
      <c r="Q40" s="73"/>
      <c r="R40" s="99">
        <f t="shared" si="1"/>
        <v>0</v>
      </c>
    </row>
    <row r="41" spans="1:18" ht="15" customHeight="1" x14ac:dyDescent="0.2">
      <c r="A41" s="364"/>
      <c r="B41" s="365"/>
      <c r="C41" s="86"/>
      <c r="D41" s="364"/>
      <c r="E41" s="365"/>
      <c r="F41" s="87"/>
      <c r="G41" s="88"/>
      <c r="H41" s="87"/>
      <c r="I41" s="73"/>
      <c r="J41" s="356"/>
      <c r="K41" s="357"/>
      <c r="L41" s="356"/>
      <c r="M41" s="357"/>
      <c r="N41" s="360">
        <f t="shared" si="0"/>
        <v>0</v>
      </c>
      <c r="O41" s="361"/>
      <c r="P41" s="90"/>
      <c r="Q41" s="73"/>
      <c r="R41" s="99">
        <f t="shared" si="1"/>
        <v>0</v>
      </c>
    </row>
    <row r="42" spans="1:18" ht="15" customHeight="1" x14ac:dyDescent="0.2">
      <c r="A42" s="364"/>
      <c r="B42" s="365"/>
      <c r="C42" s="86"/>
      <c r="D42" s="364"/>
      <c r="E42" s="365"/>
      <c r="F42" s="87"/>
      <c r="G42" s="88"/>
      <c r="H42" s="87"/>
      <c r="I42" s="73"/>
      <c r="J42" s="356"/>
      <c r="K42" s="357"/>
      <c r="L42" s="356"/>
      <c r="M42" s="357"/>
      <c r="N42" s="360">
        <f t="shared" si="0"/>
        <v>0</v>
      </c>
      <c r="O42" s="361"/>
      <c r="P42" s="90"/>
      <c r="Q42" s="73"/>
      <c r="R42" s="99">
        <f t="shared" si="1"/>
        <v>0</v>
      </c>
    </row>
    <row r="43" spans="1:18" ht="15" customHeight="1" x14ac:dyDescent="0.2">
      <c r="A43" s="364"/>
      <c r="B43" s="365"/>
      <c r="C43" s="86"/>
      <c r="D43" s="364"/>
      <c r="E43" s="365"/>
      <c r="F43" s="87"/>
      <c r="G43" s="88"/>
      <c r="H43" s="87"/>
      <c r="I43" s="73"/>
      <c r="J43" s="356"/>
      <c r="K43" s="357"/>
      <c r="L43" s="356"/>
      <c r="M43" s="357"/>
      <c r="N43" s="360">
        <f t="shared" si="0"/>
        <v>0</v>
      </c>
      <c r="O43" s="361"/>
      <c r="P43" s="90"/>
      <c r="Q43" s="73"/>
      <c r="R43" s="99">
        <f t="shared" si="1"/>
        <v>0</v>
      </c>
    </row>
    <row r="44" spans="1:18" ht="15" customHeight="1" x14ac:dyDescent="0.2">
      <c r="A44" s="364"/>
      <c r="B44" s="365"/>
      <c r="C44" s="86"/>
      <c r="D44" s="364"/>
      <c r="E44" s="365"/>
      <c r="F44" s="87"/>
      <c r="G44" s="88"/>
      <c r="H44" s="87"/>
      <c r="I44" s="73"/>
      <c r="J44" s="356"/>
      <c r="K44" s="357"/>
      <c r="L44" s="356"/>
      <c r="M44" s="357"/>
      <c r="N44" s="360">
        <f t="shared" si="0"/>
        <v>0</v>
      </c>
      <c r="O44" s="361"/>
      <c r="P44" s="90"/>
      <c r="Q44" s="73"/>
      <c r="R44" s="99">
        <f t="shared" si="1"/>
        <v>0</v>
      </c>
    </row>
    <row r="45" spans="1:18" ht="15" customHeight="1" x14ac:dyDescent="0.2">
      <c r="A45" s="364"/>
      <c r="B45" s="365"/>
      <c r="C45" s="86"/>
      <c r="D45" s="364"/>
      <c r="E45" s="365"/>
      <c r="F45" s="87"/>
      <c r="G45" s="88"/>
      <c r="H45" s="87"/>
      <c r="I45" s="73"/>
      <c r="J45" s="356"/>
      <c r="K45" s="357"/>
      <c r="L45" s="356"/>
      <c r="M45" s="357"/>
      <c r="N45" s="360">
        <f t="shared" si="0"/>
        <v>0</v>
      </c>
      <c r="O45" s="361"/>
      <c r="P45" s="90"/>
      <c r="Q45" s="73"/>
      <c r="R45" s="99">
        <f t="shared" si="1"/>
        <v>0</v>
      </c>
    </row>
    <row r="46" spans="1:18" ht="15" customHeight="1" x14ac:dyDescent="0.2">
      <c r="A46" s="364"/>
      <c r="B46" s="365"/>
      <c r="C46" s="86"/>
      <c r="D46" s="364"/>
      <c r="E46" s="365"/>
      <c r="F46" s="87"/>
      <c r="G46" s="88"/>
      <c r="H46" s="87"/>
      <c r="I46" s="73"/>
      <c r="J46" s="356"/>
      <c r="K46" s="357"/>
      <c r="L46" s="356"/>
      <c r="M46" s="357"/>
      <c r="N46" s="360">
        <f t="shared" si="0"/>
        <v>0</v>
      </c>
      <c r="O46" s="361"/>
      <c r="P46" s="90"/>
      <c r="Q46" s="73"/>
      <c r="R46" s="99">
        <f t="shared" si="1"/>
        <v>0</v>
      </c>
    </row>
    <row r="47" spans="1:18" ht="15" customHeight="1" x14ac:dyDescent="0.2">
      <c r="A47" s="364"/>
      <c r="B47" s="365"/>
      <c r="C47" s="86"/>
      <c r="D47" s="364"/>
      <c r="E47" s="365"/>
      <c r="F47" s="87"/>
      <c r="G47" s="88"/>
      <c r="H47" s="87"/>
      <c r="I47" s="73"/>
      <c r="J47" s="356"/>
      <c r="K47" s="357"/>
      <c r="L47" s="356"/>
      <c r="M47" s="357"/>
      <c r="N47" s="360">
        <f t="shared" si="0"/>
        <v>0</v>
      </c>
      <c r="O47" s="361"/>
      <c r="P47" s="90"/>
      <c r="Q47" s="73"/>
      <c r="R47" s="99">
        <f t="shared" si="1"/>
        <v>0</v>
      </c>
    </row>
    <row r="48" spans="1:18" ht="15" customHeight="1" x14ac:dyDescent="0.2">
      <c r="A48" s="364"/>
      <c r="B48" s="365"/>
      <c r="C48" s="86"/>
      <c r="D48" s="366"/>
      <c r="E48" s="367"/>
      <c r="F48" s="94"/>
      <c r="G48" s="95"/>
      <c r="H48" s="94"/>
      <c r="I48" s="96"/>
      <c r="J48" s="358"/>
      <c r="K48" s="359"/>
      <c r="L48" s="358"/>
      <c r="M48" s="359"/>
      <c r="N48" s="360">
        <f t="shared" si="0"/>
        <v>0</v>
      </c>
      <c r="O48" s="361"/>
      <c r="P48" s="98"/>
      <c r="Q48" s="96"/>
      <c r="R48" s="99">
        <f t="shared" si="1"/>
        <v>0</v>
      </c>
    </row>
    <row r="49" spans="1:18" ht="15" customHeight="1" x14ac:dyDescent="0.2">
      <c r="A49" s="373" t="s">
        <v>127</v>
      </c>
      <c r="B49" s="374"/>
      <c r="C49" s="374"/>
      <c r="D49" s="368"/>
      <c r="E49" s="368"/>
      <c r="F49" s="368"/>
      <c r="G49" s="368"/>
      <c r="H49" s="368"/>
      <c r="I49" s="368"/>
      <c r="J49" s="368"/>
      <c r="K49" s="368"/>
      <c r="L49" s="368"/>
      <c r="M49" s="368"/>
      <c r="N49" s="368"/>
      <c r="O49" s="368"/>
      <c r="P49" s="368"/>
      <c r="Q49" s="368"/>
      <c r="R49" s="100">
        <f>SUM(R15:R48)</f>
        <v>0</v>
      </c>
    </row>
    <row r="50" spans="1:18" x14ac:dyDescent="0.2">
      <c r="A50" s="82"/>
      <c r="B50" s="82"/>
      <c r="C50" s="82"/>
      <c r="D50" s="82"/>
      <c r="E50" s="82"/>
      <c r="F50" s="82"/>
      <c r="G50" s="82"/>
      <c r="H50" s="78"/>
      <c r="I50" s="78"/>
      <c r="J50" s="78"/>
      <c r="K50" s="78"/>
      <c r="L50" s="78"/>
      <c r="M50" s="78"/>
      <c r="N50" s="78"/>
      <c r="O50" s="78"/>
      <c r="P50" s="78"/>
      <c r="Q50" s="82"/>
      <c r="R50" s="78"/>
    </row>
    <row r="51" spans="1:18" x14ac:dyDescent="0.2">
      <c r="G51" s="69"/>
      <c r="H51" s="69"/>
      <c r="I51" s="69"/>
      <c r="J51" s="69"/>
      <c r="K51" s="69"/>
      <c r="L51" s="69"/>
      <c r="M51" s="69"/>
      <c r="N51" s="69"/>
      <c r="O51" s="69"/>
      <c r="P51" s="69"/>
      <c r="Q51" s="69"/>
      <c r="R51" s="69"/>
    </row>
    <row r="52" spans="1:18" x14ac:dyDescent="0.2">
      <c r="G52" s="69"/>
      <c r="H52" s="69"/>
      <c r="I52" s="69"/>
      <c r="J52" s="69"/>
      <c r="K52" s="69"/>
      <c r="L52" s="69"/>
      <c r="M52" s="69"/>
      <c r="N52" s="69"/>
      <c r="O52" s="69"/>
      <c r="P52" s="69"/>
      <c r="Q52" s="69"/>
      <c r="R52" s="70"/>
    </row>
    <row r="53" spans="1:18" x14ac:dyDescent="0.2">
      <c r="G53" s="69"/>
      <c r="H53" s="69"/>
      <c r="I53" s="69"/>
      <c r="J53" s="69"/>
      <c r="K53" s="69"/>
      <c r="L53" s="69"/>
      <c r="M53" s="69"/>
      <c r="N53" s="69"/>
      <c r="O53" s="69"/>
      <c r="P53" s="69"/>
      <c r="Q53" s="69"/>
      <c r="R53" s="69"/>
    </row>
    <row r="54" spans="1:18" x14ac:dyDescent="0.2">
      <c r="H54" s="69"/>
      <c r="I54" s="69"/>
      <c r="J54" s="69"/>
      <c r="K54" s="69"/>
      <c r="L54" s="69"/>
      <c r="M54" s="69"/>
      <c r="N54" s="69"/>
      <c r="O54" s="69"/>
      <c r="P54" s="69"/>
      <c r="R54" s="69"/>
    </row>
    <row r="64" spans="1:18" ht="15.75" x14ac:dyDescent="0.25">
      <c r="A64" s="71"/>
      <c r="B64" s="71"/>
    </row>
    <row r="65" spans="1:2" ht="15.75" x14ac:dyDescent="0.25">
      <c r="A65" s="71"/>
      <c r="B65" s="71"/>
    </row>
  </sheetData>
  <sheetProtection password="DF47" sheet="1" objects="1" scenarios="1"/>
  <mergeCells count="193">
    <mergeCell ref="A1:R1"/>
    <mergeCell ref="A2:R2"/>
    <mergeCell ref="A3:R3"/>
    <mergeCell ref="A4:R4"/>
    <mergeCell ref="A5:R5"/>
    <mergeCell ref="A7:R7"/>
    <mergeCell ref="A6:R6"/>
    <mergeCell ref="A14:B14"/>
    <mergeCell ref="A15:B15"/>
    <mergeCell ref="A12:R12"/>
    <mergeCell ref="A16:B16"/>
    <mergeCell ref="A17:B17"/>
    <mergeCell ref="L14:M14"/>
    <mergeCell ref="L15:M15"/>
    <mergeCell ref="L16:M16"/>
    <mergeCell ref="L17:M17"/>
    <mergeCell ref="D14:E14"/>
    <mergeCell ref="D15:E15"/>
    <mergeCell ref="D16:E16"/>
    <mergeCell ref="D17:E17"/>
    <mergeCell ref="A25:B25"/>
    <mergeCell ref="A26:B26"/>
    <mergeCell ref="A27:B27"/>
    <mergeCell ref="A28:B28"/>
    <mergeCell ref="A41:B41"/>
    <mergeCell ref="A42:B42"/>
    <mergeCell ref="A43:B43"/>
    <mergeCell ref="A44:B44"/>
    <mergeCell ref="A45:B45"/>
    <mergeCell ref="A37:B37"/>
    <mergeCell ref="A38:B38"/>
    <mergeCell ref="A39:B39"/>
    <mergeCell ref="A40:B40"/>
    <mergeCell ref="A29:B29"/>
    <mergeCell ref="A30:B30"/>
    <mergeCell ref="A32:B32"/>
    <mergeCell ref="A33:B33"/>
    <mergeCell ref="A34:B34"/>
    <mergeCell ref="A35:B35"/>
    <mergeCell ref="A36:B36"/>
    <mergeCell ref="A31:B31"/>
    <mergeCell ref="A49:C49"/>
    <mergeCell ref="A46:B46"/>
    <mergeCell ref="A47:B47"/>
    <mergeCell ref="A48:B48"/>
    <mergeCell ref="L44:M44"/>
    <mergeCell ref="L45:M45"/>
    <mergeCell ref="A19:B19"/>
    <mergeCell ref="A20:B20"/>
    <mergeCell ref="A21:B21"/>
    <mergeCell ref="A22:B22"/>
    <mergeCell ref="A23:B23"/>
    <mergeCell ref="A24:B24"/>
    <mergeCell ref="L46:M46"/>
    <mergeCell ref="L47:M47"/>
    <mergeCell ref="L48:M48"/>
    <mergeCell ref="L41:M41"/>
    <mergeCell ref="L42:M42"/>
    <mergeCell ref="L43:M43"/>
    <mergeCell ref="D37:E37"/>
    <mergeCell ref="D38:E38"/>
    <mergeCell ref="D39:E39"/>
    <mergeCell ref="D40:E40"/>
    <mergeCell ref="D41:E41"/>
    <mergeCell ref="D42:E42"/>
    <mergeCell ref="A18:B18"/>
    <mergeCell ref="L18:M18"/>
    <mergeCell ref="L37:M37"/>
    <mergeCell ref="L38:M38"/>
    <mergeCell ref="L39:M39"/>
    <mergeCell ref="L40:M40"/>
    <mergeCell ref="L29:M29"/>
    <mergeCell ref="L30:M30"/>
    <mergeCell ref="L31:M31"/>
    <mergeCell ref="L32:M32"/>
    <mergeCell ref="L19:M19"/>
    <mergeCell ref="L20:M20"/>
    <mergeCell ref="L21:M21"/>
    <mergeCell ref="L22:M22"/>
    <mergeCell ref="L23:M23"/>
    <mergeCell ref="L24:M24"/>
    <mergeCell ref="L25:M25"/>
    <mergeCell ref="L26:M26"/>
    <mergeCell ref="L27:M27"/>
    <mergeCell ref="L28:M28"/>
    <mergeCell ref="L33:M33"/>
    <mergeCell ref="L34:M34"/>
    <mergeCell ref="L35:M35"/>
    <mergeCell ref="L36:M36"/>
    <mergeCell ref="D18:E18"/>
    <mergeCell ref="D19:E19"/>
    <mergeCell ref="D20:E20"/>
    <mergeCell ref="D21:E21"/>
    <mergeCell ref="D22:E22"/>
    <mergeCell ref="D23:E23"/>
    <mergeCell ref="D24:E24"/>
    <mergeCell ref="D25:E25"/>
    <mergeCell ref="D26:E26"/>
    <mergeCell ref="D43:E43"/>
    <mergeCell ref="D44:E44"/>
    <mergeCell ref="D27:E27"/>
    <mergeCell ref="D28:E28"/>
    <mergeCell ref="D29:E29"/>
    <mergeCell ref="D30:E30"/>
    <mergeCell ref="D31:E31"/>
    <mergeCell ref="D32:E32"/>
    <mergeCell ref="D33:E33"/>
    <mergeCell ref="D34:E34"/>
    <mergeCell ref="D35:E35"/>
    <mergeCell ref="D45:E45"/>
    <mergeCell ref="D46:E46"/>
    <mergeCell ref="D47:E47"/>
    <mergeCell ref="D48:E48"/>
    <mergeCell ref="D49:Q49"/>
    <mergeCell ref="B9:D9"/>
    <mergeCell ref="B8:D8"/>
    <mergeCell ref="B10:D10"/>
    <mergeCell ref="N14:O14"/>
    <mergeCell ref="N15:O15"/>
    <mergeCell ref="O8:R8"/>
    <mergeCell ref="O9:R9"/>
    <mergeCell ref="O10:R10"/>
    <mergeCell ref="K9:N9"/>
    <mergeCell ref="K10:N10"/>
    <mergeCell ref="N16:O16"/>
    <mergeCell ref="N17:O17"/>
    <mergeCell ref="N18:O18"/>
    <mergeCell ref="N19:O19"/>
    <mergeCell ref="N20:O20"/>
    <mergeCell ref="N21:O21"/>
    <mergeCell ref="N22:O22"/>
    <mergeCell ref="N23:O23"/>
    <mergeCell ref="D36:E36"/>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N45:O45"/>
    <mergeCell ref="N46:O46"/>
    <mergeCell ref="N47:O47"/>
    <mergeCell ref="N48:O48"/>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s>
  <phoneticPr fontId="39" type="noConversion"/>
  <pageMargins left="0.3" right="0.3" top="0.37" bottom="0.23" header="0.28000000000000003" footer="0.27"/>
  <pageSetup scale="77" orientation="landscape" blackAndWhite="1" r:id="rId1"/>
  <legacyDrawing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
  <sheetViews>
    <sheetView showGridLines="0" view="pageBreakPreview" zoomScale="95" zoomScaleNormal="50" zoomScaleSheetLayoutView="95" zoomScalePageLayoutView="80" workbookViewId="0">
      <selection activeCell="A2" sqref="A2:R2"/>
    </sheetView>
  </sheetViews>
  <sheetFormatPr defaultColWidth="8.7109375" defaultRowHeight="12.75" x14ac:dyDescent="0.2"/>
  <cols>
    <col min="1" max="1" width="12.7109375" style="68" customWidth="1"/>
    <col min="2" max="2" width="6.7109375" style="68" customWidth="1"/>
    <col min="3" max="3" width="18.7109375" style="68" customWidth="1"/>
    <col min="4" max="4" width="8.7109375" style="68" customWidth="1"/>
    <col min="5" max="6" width="10.7109375" style="68" customWidth="1"/>
    <col min="7" max="7" width="18.7109375" style="68" customWidth="1"/>
    <col min="8" max="8" width="10.7109375" style="68" customWidth="1"/>
    <col min="9" max="10" width="9.7109375" style="68" customWidth="1"/>
    <col min="11" max="11" width="4.7109375" style="68" customWidth="1"/>
    <col min="12" max="12" width="5.7109375" style="68" customWidth="1"/>
    <col min="13" max="13" width="9.7109375" style="68" customWidth="1"/>
    <col min="14" max="14" width="7.7109375" style="68" customWidth="1"/>
    <col min="15" max="15" width="2.7109375" style="68" customWidth="1"/>
    <col min="16" max="17" width="9.7109375" style="68" customWidth="1"/>
    <col min="18" max="18" width="12.7109375" style="68" customWidth="1"/>
    <col min="19" max="16384" width="8.7109375" style="68"/>
  </cols>
  <sheetData>
    <row r="1" spans="1:18" ht="12.75" customHeight="1" x14ac:dyDescent="0.2">
      <c r="A1" s="375" t="str">
        <f>'D102 RECONCILIATION'!A1:L1</f>
        <v>Updated 07/2017</v>
      </c>
      <c r="B1" s="375"/>
      <c r="C1" s="375"/>
      <c r="D1" s="375"/>
      <c r="E1" s="375"/>
      <c r="F1" s="375"/>
      <c r="G1" s="375"/>
      <c r="H1" s="375"/>
      <c r="I1" s="375"/>
      <c r="J1" s="375"/>
      <c r="K1" s="375"/>
      <c r="L1" s="375"/>
      <c r="M1" s="375"/>
      <c r="N1" s="375"/>
      <c r="O1" s="375"/>
      <c r="P1" s="375"/>
      <c r="Q1" s="375"/>
      <c r="R1" s="375"/>
    </row>
    <row r="2" spans="1:18" ht="15" customHeight="1" x14ac:dyDescent="0.2">
      <c r="A2" s="376" t="str">
        <f>'D102 RECONCILIATION'!A2:L2</f>
        <v>DELAWARE STATE HOUSING AUTHORITY</v>
      </c>
      <c r="B2" s="376"/>
      <c r="C2" s="376"/>
      <c r="D2" s="376"/>
      <c r="E2" s="376"/>
      <c r="F2" s="376"/>
      <c r="G2" s="376"/>
      <c r="H2" s="376"/>
      <c r="I2" s="376"/>
      <c r="J2" s="376"/>
      <c r="K2" s="376"/>
      <c r="L2" s="376"/>
      <c r="M2" s="376"/>
      <c r="N2" s="376"/>
      <c r="O2" s="376"/>
      <c r="P2" s="376"/>
      <c r="Q2" s="376"/>
      <c r="R2" s="376"/>
    </row>
    <row r="3" spans="1:18" ht="11.1" customHeight="1" x14ac:dyDescent="0.2">
      <c r="A3" s="377" t="str">
        <f>'D102 RECONCILIATION'!A3:L3</f>
        <v>18 THE GREEN, DOVER, DELAWARE 19901</v>
      </c>
      <c r="B3" s="377"/>
      <c r="C3" s="377"/>
      <c r="D3" s="377"/>
      <c r="E3" s="377"/>
      <c r="F3" s="377"/>
      <c r="G3" s="377"/>
      <c r="H3" s="377"/>
      <c r="I3" s="377"/>
      <c r="J3" s="377"/>
      <c r="K3" s="377"/>
      <c r="L3" s="377"/>
      <c r="M3" s="377"/>
      <c r="N3" s="377"/>
      <c r="O3" s="377"/>
      <c r="P3" s="377"/>
      <c r="Q3" s="377"/>
      <c r="R3" s="377"/>
    </row>
    <row r="4" spans="1:18" ht="11.1" customHeight="1" x14ac:dyDescent="0.2">
      <c r="A4" s="377" t="str">
        <f>'D102 RECONCILIATION'!A4:L4</f>
        <v>Phone (302) 739-4263 Fax (302) 739-1118</v>
      </c>
      <c r="B4" s="377"/>
      <c r="C4" s="377"/>
      <c r="D4" s="377"/>
      <c r="E4" s="377"/>
      <c r="F4" s="377"/>
      <c r="G4" s="377"/>
      <c r="H4" s="377"/>
      <c r="I4" s="377"/>
      <c r="J4" s="377"/>
      <c r="K4" s="377"/>
      <c r="L4" s="377"/>
      <c r="M4" s="377"/>
      <c r="N4" s="377"/>
      <c r="O4" s="377"/>
      <c r="P4" s="377"/>
      <c r="Q4" s="377"/>
      <c r="R4" s="377"/>
    </row>
    <row r="5" spans="1:18" ht="5.0999999999999996" customHeight="1" x14ac:dyDescent="0.2">
      <c r="A5" s="377"/>
      <c r="B5" s="377"/>
      <c r="C5" s="377"/>
      <c r="D5" s="377"/>
      <c r="E5" s="377"/>
      <c r="F5" s="377"/>
      <c r="G5" s="377"/>
      <c r="H5" s="377"/>
      <c r="I5" s="377"/>
      <c r="J5" s="377"/>
      <c r="K5" s="377"/>
      <c r="L5" s="377"/>
      <c r="M5" s="377"/>
      <c r="N5" s="377"/>
      <c r="O5" s="377"/>
      <c r="P5" s="377"/>
      <c r="Q5" s="377"/>
      <c r="R5" s="377"/>
    </row>
    <row r="6" spans="1:18" ht="13.5" customHeight="1" x14ac:dyDescent="0.2">
      <c r="A6" s="378" t="s">
        <v>135</v>
      </c>
      <c r="B6" s="378"/>
      <c r="C6" s="378"/>
      <c r="D6" s="378"/>
      <c r="E6" s="378"/>
      <c r="F6" s="378"/>
      <c r="G6" s="378"/>
      <c r="H6" s="378"/>
      <c r="I6" s="378"/>
      <c r="J6" s="378"/>
      <c r="K6" s="378"/>
      <c r="L6" s="378"/>
      <c r="M6" s="378"/>
      <c r="N6" s="378"/>
      <c r="O6" s="378"/>
      <c r="P6" s="378"/>
      <c r="Q6" s="378"/>
      <c r="R6" s="378"/>
    </row>
    <row r="7" spans="1:18" ht="7.5" customHeight="1" x14ac:dyDescent="0.2">
      <c r="A7" s="376"/>
      <c r="B7" s="376"/>
      <c r="C7" s="376"/>
      <c r="D7" s="376"/>
      <c r="E7" s="376"/>
      <c r="F7" s="376"/>
      <c r="G7" s="376"/>
      <c r="H7" s="376"/>
      <c r="I7" s="376"/>
      <c r="J7" s="376"/>
      <c r="K7" s="376"/>
      <c r="L7" s="376"/>
      <c r="M7" s="376"/>
      <c r="N7" s="376"/>
      <c r="O7" s="376"/>
      <c r="P7" s="376"/>
      <c r="Q7" s="376"/>
      <c r="R7" s="376"/>
    </row>
    <row r="8" spans="1:18" s="72" customFormat="1" ht="12.75" customHeight="1" x14ac:dyDescent="0.2">
      <c r="A8" s="74" t="str">
        <f>'D102 RECONCILIATION'!A8</f>
        <v>Mortgagor</v>
      </c>
      <c r="B8" s="370" t="str">
        <f>IF('D102 RECONCILIATION'!C8=0, " ", 'D102 RECONCILIATION'!C8)</f>
        <v xml:space="preserve"> </v>
      </c>
      <c r="C8" s="370"/>
      <c r="D8" s="370"/>
      <c r="E8" s="76"/>
      <c r="F8" s="75"/>
      <c r="G8" s="76"/>
      <c r="H8" s="74"/>
      <c r="I8" s="74"/>
      <c r="J8" s="91"/>
      <c r="K8" s="74"/>
      <c r="L8" s="372" t="str">
        <f>'D102 RECONCILIATION'!G8</f>
        <v>DSHA Development Number</v>
      </c>
      <c r="M8" s="372"/>
      <c r="N8" s="372"/>
      <c r="O8" s="370" t="str">
        <f>IF('D102 RECONCILIATION'!I8=0, " ", 'D102 RECONCILIATION'!I8)</f>
        <v xml:space="preserve"> </v>
      </c>
      <c r="P8" s="370"/>
      <c r="Q8" s="370"/>
      <c r="R8" s="370"/>
    </row>
    <row r="9" spans="1:18" s="72" customFormat="1" ht="12.75" customHeight="1" x14ac:dyDescent="0.2">
      <c r="A9" s="74" t="str">
        <f>'D102 RECONCILIATION'!A9</f>
        <v>Development</v>
      </c>
      <c r="B9" s="369" t="str">
        <f>IF('D102 RECONCILIATION'!C9=0," ",'D102 RECONCILIATION'!C9)</f>
        <v xml:space="preserve"> </v>
      </c>
      <c r="C9" s="369"/>
      <c r="D9" s="369"/>
      <c r="E9" s="76"/>
      <c r="F9" s="75"/>
      <c r="G9" s="76"/>
      <c r="H9" s="74"/>
      <c r="I9" s="74"/>
      <c r="J9" s="91"/>
      <c r="K9" s="74"/>
      <c r="L9" s="372" t="str">
        <f>'D102 RECONCILIATION'!G9</f>
        <v>Requisition Number</v>
      </c>
      <c r="M9" s="372"/>
      <c r="N9" s="372"/>
      <c r="O9" s="369" t="str">
        <f>IF('D102 RECONCILIATION'!I9=0, " ", 'D102 RECONCILIATION'!I9)</f>
        <v xml:space="preserve"> </v>
      </c>
      <c r="P9" s="369"/>
      <c r="Q9" s="369"/>
      <c r="R9" s="369"/>
    </row>
    <row r="10" spans="1:18" s="72" customFormat="1" ht="12.75" customHeight="1" x14ac:dyDescent="0.2">
      <c r="A10" s="74" t="str">
        <f>'D102 RECONCILIATION'!A10</f>
        <v>Location</v>
      </c>
      <c r="B10" s="369" t="str">
        <f>IF('D102 RECONCILIATION'!C10=0, " ", 'D102 RECONCILIATION'!C10)</f>
        <v xml:space="preserve"> </v>
      </c>
      <c r="C10" s="369"/>
      <c r="D10" s="369"/>
      <c r="E10" s="76"/>
      <c r="F10" s="75"/>
      <c r="G10" s="76"/>
      <c r="H10" s="74"/>
      <c r="I10" s="74"/>
      <c r="J10" s="91"/>
      <c r="K10" s="74"/>
      <c r="L10" s="372" t="str">
        <f>'D102 RECONCILIATION'!G10</f>
        <v>Date</v>
      </c>
      <c r="M10" s="372"/>
      <c r="N10" s="372"/>
      <c r="O10" s="371" t="str">
        <f>IF('D102 RECONCILIATION'!L10=0," ",'D102 RECONCILIATION'!L10)</f>
        <v xml:space="preserve"> </v>
      </c>
      <c r="P10" s="371"/>
      <c r="Q10" s="371"/>
      <c r="R10" s="371"/>
    </row>
    <row r="11" spans="1:18" s="72" customFormat="1" ht="6" customHeight="1" x14ac:dyDescent="0.2">
      <c r="A11" s="74"/>
      <c r="B11" s="74"/>
      <c r="C11" s="75"/>
      <c r="D11" s="75"/>
      <c r="E11" s="75"/>
      <c r="F11" s="75"/>
      <c r="G11" s="75"/>
      <c r="H11" s="74"/>
      <c r="I11" s="74"/>
      <c r="J11" s="74"/>
      <c r="K11" s="74"/>
      <c r="L11" s="74"/>
      <c r="M11" s="74"/>
      <c r="N11" s="74"/>
      <c r="O11" s="74"/>
      <c r="P11" s="77"/>
      <c r="Q11" s="77"/>
      <c r="R11" s="77"/>
    </row>
    <row r="12" spans="1:18" s="72" customFormat="1" ht="34.5" customHeight="1" x14ac:dyDescent="0.2">
      <c r="A12" s="379" t="s">
        <v>136</v>
      </c>
      <c r="B12" s="379"/>
      <c r="C12" s="379"/>
      <c r="D12" s="379"/>
      <c r="E12" s="379"/>
      <c r="F12" s="379"/>
      <c r="G12" s="379"/>
      <c r="H12" s="379"/>
      <c r="I12" s="379"/>
      <c r="J12" s="379"/>
      <c r="K12" s="379"/>
      <c r="L12" s="379"/>
      <c r="M12" s="379"/>
      <c r="N12" s="379"/>
      <c r="O12" s="379"/>
      <c r="P12" s="379"/>
      <c r="Q12" s="379"/>
      <c r="R12" s="379"/>
    </row>
    <row r="13" spans="1:18" ht="3.75" customHeight="1" x14ac:dyDescent="0.2">
      <c r="A13" s="78"/>
      <c r="B13" s="78"/>
      <c r="C13" s="78"/>
      <c r="D13" s="78"/>
      <c r="E13" s="78"/>
      <c r="F13" s="78"/>
      <c r="G13" s="78"/>
      <c r="H13" s="78"/>
      <c r="I13" s="78"/>
      <c r="J13" s="78"/>
      <c r="K13" s="78"/>
      <c r="L13" s="78"/>
      <c r="M13" s="78"/>
      <c r="N13" s="78"/>
      <c r="O13" s="79"/>
      <c r="P13" s="79"/>
      <c r="Q13" s="79"/>
      <c r="R13" s="79"/>
    </row>
    <row r="14" spans="1:18" ht="28.5" customHeight="1" x14ac:dyDescent="0.2">
      <c r="A14" s="362" t="s">
        <v>121</v>
      </c>
      <c r="B14" s="363"/>
      <c r="C14" s="92" t="s">
        <v>117</v>
      </c>
      <c r="D14" s="362" t="s">
        <v>120</v>
      </c>
      <c r="E14" s="363"/>
      <c r="F14" s="81" t="s">
        <v>123</v>
      </c>
      <c r="G14" s="81" t="s">
        <v>122</v>
      </c>
      <c r="H14" s="81" t="s">
        <v>124</v>
      </c>
      <c r="I14" s="81" t="s">
        <v>118</v>
      </c>
      <c r="J14" s="81" t="s">
        <v>133</v>
      </c>
      <c r="K14" s="362" t="s">
        <v>119</v>
      </c>
      <c r="L14" s="363"/>
      <c r="M14" s="81" t="s">
        <v>137</v>
      </c>
      <c r="N14" s="362" t="s">
        <v>138</v>
      </c>
      <c r="O14" s="363"/>
      <c r="P14" s="81" t="s">
        <v>139</v>
      </c>
      <c r="Q14" s="81" t="s">
        <v>125</v>
      </c>
      <c r="R14" s="81" t="s">
        <v>126</v>
      </c>
    </row>
    <row r="15" spans="1:18" ht="15" customHeight="1" x14ac:dyDescent="0.2">
      <c r="A15" s="364"/>
      <c r="B15" s="365"/>
      <c r="C15" s="83"/>
      <c r="D15" s="364"/>
      <c r="E15" s="365"/>
      <c r="F15" s="84"/>
      <c r="G15" s="85"/>
      <c r="H15" s="84"/>
      <c r="I15" s="73"/>
      <c r="J15" s="73"/>
      <c r="K15" s="356"/>
      <c r="L15" s="357"/>
      <c r="M15" s="101">
        <f>((K15-I15)-J15)</f>
        <v>0</v>
      </c>
      <c r="N15" s="356"/>
      <c r="O15" s="357"/>
      <c r="P15" s="89"/>
      <c r="Q15" s="89"/>
      <c r="R15" s="99">
        <f>M15+N15+P15+Q15</f>
        <v>0</v>
      </c>
    </row>
    <row r="16" spans="1:18" ht="15" customHeight="1" x14ac:dyDescent="0.2">
      <c r="A16" s="364"/>
      <c r="B16" s="365"/>
      <c r="C16" s="86"/>
      <c r="D16" s="364"/>
      <c r="E16" s="365"/>
      <c r="F16" s="87"/>
      <c r="G16" s="88"/>
      <c r="H16" s="87"/>
      <c r="I16" s="73"/>
      <c r="J16" s="73"/>
      <c r="K16" s="356"/>
      <c r="L16" s="357"/>
      <c r="M16" s="101">
        <f t="shared" ref="M16:M48" si="0">((K16-I16)-J16)</f>
        <v>0</v>
      </c>
      <c r="N16" s="356"/>
      <c r="O16" s="357"/>
      <c r="P16" s="73"/>
      <c r="Q16" s="73"/>
      <c r="R16" s="99">
        <f t="shared" ref="R16:R48" si="1">M16+N16+P16+Q16</f>
        <v>0</v>
      </c>
    </row>
    <row r="17" spans="1:18" ht="15" customHeight="1" x14ac:dyDescent="0.2">
      <c r="A17" s="364"/>
      <c r="B17" s="365"/>
      <c r="C17" s="86"/>
      <c r="D17" s="364"/>
      <c r="E17" s="365"/>
      <c r="F17" s="87"/>
      <c r="G17" s="88"/>
      <c r="H17" s="87"/>
      <c r="I17" s="73"/>
      <c r="J17" s="73"/>
      <c r="K17" s="356"/>
      <c r="L17" s="357"/>
      <c r="M17" s="101">
        <f t="shared" si="0"/>
        <v>0</v>
      </c>
      <c r="N17" s="356"/>
      <c r="O17" s="357"/>
      <c r="P17" s="73"/>
      <c r="Q17" s="73"/>
      <c r="R17" s="99">
        <f t="shared" si="1"/>
        <v>0</v>
      </c>
    </row>
    <row r="18" spans="1:18" ht="15" customHeight="1" x14ac:dyDescent="0.2">
      <c r="A18" s="364"/>
      <c r="B18" s="365"/>
      <c r="C18" s="86"/>
      <c r="D18" s="364"/>
      <c r="E18" s="365"/>
      <c r="F18" s="87"/>
      <c r="G18" s="88"/>
      <c r="H18" s="87"/>
      <c r="I18" s="89"/>
      <c r="J18" s="89"/>
      <c r="K18" s="356"/>
      <c r="L18" s="357"/>
      <c r="M18" s="101">
        <f t="shared" si="0"/>
        <v>0</v>
      </c>
      <c r="N18" s="356"/>
      <c r="O18" s="357"/>
      <c r="P18" s="73"/>
      <c r="Q18" s="73"/>
      <c r="R18" s="99">
        <f t="shared" si="1"/>
        <v>0</v>
      </c>
    </row>
    <row r="19" spans="1:18" ht="15" customHeight="1" x14ac:dyDescent="0.2">
      <c r="A19" s="364"/>
      <c r="B19" s="365"/>
      <c r="C19" s="86"/>
      <c r="D19" s="364"/>
      <c r="E19" s="365"/>
      <c r="F19" s="87"/>
      <c r="G19" s="88"/>
      <c r="H19" s="87"/>
      <c r="I19" s="89"/>
      <c r="J19" s="89"/>
      <c r="K19" s="356"/>
      <c r="L19" s="357"/>
      <c r="M19" s="101">
        <f t="shared" si="0"/>
        <v>0</v>
      </c>
      <c r="N19" s="356"/>
      <c r="O19" s="357"/>
      <c r="P19" s="73"/>
      <c r="Q19" s="73"/>
      <c r="R19" s="99">
        <f t="shared" si="1"/>
        <v>0</v>
      </c>
    </row>
    <row r="20" spans="1:18" ht="15" customHeight="1" x14ac:dyDescent="0.2">
      <c r="A20" s="364"/>
      <c r="B20" s="365"/>
      <c r="C20" s="86"/>
      <c r="D20" s="364"/>
      <c r="E20" s="365"/>
      <c r="F20" s="87"/>
      <c r="G20" s="88"/>
      <c r="H20" s="87"/>
      <c r="I20" s="89"/>
      <c r="J20" s="89"/>
      <c r="K20" s="356"/>
      <c r="L20" s="357"/>
      <c r="M20" s="101">
        <f t="shared" si="0"/>
        <v>0</v>
      </c>
      <c r="N20" s="356"/>
      <c r="O20" s="357"/>
      <c r="P20" s="73"/>
      <c r="Q20" s="73"/>
      <c r="R20" s="99">
        <f t="shared" si="1"/>
        <v>0</v>
      </c>
    </row>
    <row r="21" spans="1:18" ht="15" customHeight="1" x14ac:dyDescent="0.2">
      <c r="A21" s="364"/>
      <c r="B21" s="365"/>
      <c r="C21" s="86"/>
      <c r="D21" s="364"/>
      <c r="E21" s="365"/>
      <c r="F21" s="87"/>
      <c r="G21" s="88"/>
      <c r="H21" s="87"/>
      <c r="I21" s="89"/>
      <c r="J21" s="89"/>
      <c r="K21" s="356"/>
      <c r="L21" s="357"/>
      <c r="M21" s="101">
        <f t="shared" si="0"/>
        <v>0</v>
      </c>
      <c r="N21" s="356"/>
      <c r="O21" s="357"/>
      <c r="P21" s="73"/>
      <c r="Q21" s="73"/>
      <c r="R21" s="99">
        <f t="shared" si="1"/>
        <v>0</v>
      </c>
    </row>
    <row r="22" spans="1:18" ht="15" customHeight="1" x14ac:dyDescent="0.2">
      <c r="A22" s="364"/>
      <c r="B22" s="365"/>
      <c r="C22" s="86"/>
      <c r="D22" s="364"/>
      <c r="E22" s="365"/>
      <c r="F22" s="87"/>
      <c r="G22" s="88"/>
      <c r="H22" s="87"/>
      <c r="I22" s="89"/>
      <c r="J22" s="89"/>
      <c r="K22" s="356"/>
      <c r="L22" s="357"/>
      <c r="M22" s="101">
        <f t="shared" si="0"/>
        <v>0</v>
      </c>
      <c r="N22" s="356"/>
      <c r="O22" s="357"/>
      <c r="P22" s="73"/>
      <c r="Q22" s="73"/>
      <c r="R22" s="99">
        <f t="shared" si="1"/>
        <v>0</v>
      </c>
    </row>
    <row r="23" spans="1:18" ht="15" customHeight="1" x14ac:dyDescent="0.2">
      <c r="A23" s="364"/>
      <c r="B23" s="365"/>
      <c r="C23" s="86"/>
      <c r="D23" s="364"/>
      <c r="E23" s="365"/>
      <c r="F23" s="87"/>
      <c r="G23" s="88"/>
      <c r="H23" s="87"/>
      <c r="I23" s="89"/>
      <c r="J23" s="89"/>
      <c r="K23" s="356"/>
      <c r="L23" s="357"/>
      <c r="M23" s="101">
        <f t="shared" si="0"/>
        <v>0</v>
      </c>
      <c r="N23" s="356"/>
      <c r="O23" s="357"/>
      <c r="P23" s="73"/>
      <c r="Q23" s="73"/>
      <c r="R23" s="99">
        <f t="shared" si="1"/>
        <v>0</v>
      </c>
    </row>
    <row r="24" spans="1:18" ht="15" customHeight="1" x14ac:dyDescent="0.2">
      <c r="A24" s="364"/>
      <c r="B24" s="365"/>
      <c r="C24" s="86"/>
      <c r="D24" s="364"/>
      <c r="E24" s="365"/>
      <c r="F24" s="87"/>
      <c r="G24" s="88"/>
      <c r="H24" s="87"/>
      <c r="I24" s="89"/>
      <c r="J24" s="89"/>
      <c r="K24" s="356"/>
      <c r="L24" s="357"/>
      <c r="M24" s="101">
        <f t="shared" si="0"/>
        <v>0</v>
      </c>
      <c r="N24" s="356"/>
      <c r="O24" s="357"/>
      <c r="P24" s="73"/>
      <c r="Q24" s="73"/>
      <c r="R24" s="99">
        <f t="shared" si="1"/>
        <v>0</v>
      </c>
    </row>
    <row r="25" spans="1:18" ht="15" customHeight="1" x14ac:dyDescent="0.2">
      <c r="A25" s="364"/>
      <c r="B25" s="365"/>
      <c r="C25" s="86"/>
      <c r="D25" s="364"/>
      <c r="E25" s="365"/>
      <c r="F25" s="87"/>
      <c r="G25" s="88"/>
      <c r="H25" s="87"/>
      <c r="I25" s="89"/>
      <c r="J25" s="89"/>
      <c r="K25" s="356"/>
      <c r="L25" s="357"/>
      <c r="M25" s="101">
        <f t="shared" si="0"/>
        <v>0</v>
      </c>
      <c r="N25" s="356"/>
      <c r="O25" s="357"/>
      <c r="P25" s="73"/>
      <c r="Q25" s="73"/>
      <c r="R25" s="99">
        <f t="shared" si="1"/>
        <v>0</v>
      </c>
    </row>
    <row r="26" spans="1:18" ht="15" customHeight="1" x14ac:dyDescent="0.2">
      <c r="A26" s="364"/>
      <c r="B26" s="365"/>
      <c r="C26" s="86"/>
      <c r="D26" s="364"/>
      <c r="E26" s="365"/>
      <c r="F26" s="87"/>
      <c r="G26" s="88"/>
      <c r="H26" s="87"/>
      <c r="I26" s="89"/>
      <c r="J26" s="89"/>
      <c r="K26" s="356"/>
      <c r="L26" s="357"/>
      <c r="M26" s="101">
        <f t="shared" si="0"/>
        <v>0</v>
      </c>
      <c r="N26" s="356"/>
      <c r="O26" s="357"/>
      <c r="P26" s="73"/>
      <c r="Q26" s="73"/>
      <c r="R26" s="99">
        <f t="shared" si="1"/>
        <v>0</v>
      </c>
    </row>
    <row r="27" spans="1:18" ht="15" customHeight="1" x14ac:dyDescent="0.2">
      <c r="A27" s="364"/>
      <c r="B27" s="365"/>
      <c r="C27" s="86"/>
      <c r="D27" s="364"/>
      <c r="E27" s="365"/>
      <c r="F27" s="87"/>
      <c r="G27" s="88"/>
      <c r="H27" s="87"/>
      <c r="I27" s="89"/>
      <c r="J27" s="89"/>
      <c r="K27" s="356"/>
      <c r="L27" s="357"/>
      <c r="M27" s="101">
        <f t="shared" si="0"/>
        <v>0</v>
      </c>
      <c r="N27" s="356"/>
      <c r="O27" s="357"/>
      <c r="P27" s="73"/>
      <c r="Q27" s="73"/>
      <c r="R27" s="99">
        <f t="shared" si="1"/>
        <v>0</v>
      </c>
    </row>
    <row r="28" spans="1:18" ht="15" customHeight="1" x14ac:dyDescent="0.2">
      <c r="A28" s="364"/>
      <c r="B28" s="365"/>
      <c r="C28" s="86"/>
      <c r="D28" s="364"/>
      <c r="E28" s="365"/>
      <c r="F28" s="87"/>
      <c r="G28" s="88"/>
      <c r="H28" s="87"/>
      <c r="I28" s="89"/>
      <c r="J28" s="89"/>
      <c r="K28" s="356"/>
      <c r="L28" s="357"/>
      <c r="M28" s="101">
        <f t="shared" si="0"/>
        <v>0</v>
      </c>
      <c r="N28" s="356"/>
      <c r="O28" s="357"/>
      <c r="P28" s="73"/>
      <c r="Q28" s="73"/>
      <c r="R28" s="99">
        <f t="shared" si="1"/>
        <v>0</v>
      </c>
    </row>
    <row r="29" spans="1:18" ht="15" customHeight="1" x14ac:dyDescent="0.2">
      <c r="A29" s="364"/>
      <c r="B29" s="365"/>
      <c r="C29" s="86"/>
      <c r="D29" s="364"/>
      <c r="E29" s="365"/>
      <c r="F29" s="87"/>
      <c r="G29" s="88"/>
      <c r="H29" s="87"/>
      <c r="I29" s="89"/>
      <c r="J29" s="89"/>
      <c r="K29" s="356"/>
      <c r="L29" s="357"/>
      <c r="M29" s="101">
        <f t="shared" si="0"/>
        <v>0</v>
      </c>
      <c r="N29" s="356"/>
      <c r="O29" s="357"/>
      <c r="P29" s="73"/>
      <c r="Q29" s="73"/>
      <c r="R29" s="99">
        <f t="shared" si="1"/>
        <v>0</v>
      </c>
    </row>
    <row r="30" spans="1:18" ht="15" customHeight="1" x14ac:dyDescent="0.2">
      <c r="A30" s="364"/>
      <c r="B30" s="365"/>
      <c r="C30" s="86"/>
      <c r="D30" s="364"/>
      <c r="E30" s="365"/>
      <c r="F30" s="87"/>
      <c r="G30" s="88"/>
      <c r="H30" s="87"/>
      <c r="I30" s="89"/>
      <c r="J30" s="89"/>
      <c r="K30" s="356"/>
      <c r="L30" s="357"/>
      <c r="M30" s="101">
        <f t="shared" si="0"/>
        <v>0</v>
      </c>
      <c r="N30" s="356"/>
      <c r="O30" s="357"/>
      <c r="P30" s="73"/>
      <c r="Q30" s="73"/>
      <c r="R30" s="99">
        <f t="shared" si="1"/>
        <v>0</v>
      </c>
    </row>
    <row r="31" spans="1:18" ht="15" customHeight="1" x14ac:dyDescent="0.2">
      <c r="A31" s="364"/>
      <c r="B31" s="365"/>
      <c r="C31" s="86"/>
      <c r="D31" s="364"/>
      <c r="E31" s="365"/>
      <c r="F31" s="87"/>
      <c r="G31" s="88"/>
      <c r="H31" s="87"/>
      <c r="I31" s="89"/>
      <c r="J31" s="89"/>
      <c r="K31" s="356"/>
      <c r="L31" s="357"/>
      <c r="M31" s="101">
        <f t="shared" si="0"/>
        <v>0</v>
      </c>
      <c r="N31" s="356"/>
      <c r="O31" s="357"/>
      <c r="P31" s="73"/>
      <c r="Q31" s="73"/>
      <c r="R31" s="99">
        <f t="shared" si="1"/>
        <v>0</v>
      </c>
    </row>
    <row r="32" spans="1:18" ht="15" customHeight="1" x14ac:dyDescent="0.2">
      <c r="A32" s="364"/>
      <c r="B32" s="365"/>
      <c r="C32" s="86"/>
      <c r="D32" s="364"/>
      <c r="E32" s="365"/>
      <c r="F32" s="87"/>
      <c r="G32" s="88"/>
      <c r="H32" s="87"/>
      <c r="I32" s="89"/>
      <c r="J32" s="89"/>
      <c r="K32" s="356"/>
      <c r="L32" s="357"/>
      <c r="M32" s="101">
        <f t="shared" si="0"/>
        <v>0</v>
      </c>
      <c r="N32" s="356"/>
      <c r="O32" s="357"/>
      <c r="P32" s="73"/>
      <c r="Q32" s="73"/>
      <c r="R32" s="99">
        <f t="shared" si="1"/>
        <v>0</v>
      </c>
    </row>
    <row r="33" spans="1:18" ht="15" customHeight="1" x14ac:dyDescent="0.2">
      <c r="A33" s="364"/>
      <c r="B33" s="365"/>
      <c r="C33" s="86"/>
      <c r="D33" s="364"/>
      <c r="E33" s="365"/>
      <c r="F33" s="87"/>
      <c r="G33" s="88"/>
      <c r="H33" s="87"/>
      <c r="I33" s="89"/>
      <c r="J33" s="89"/>
      <c r="K33" s="356"/>
      <c r="L33" s="357"/>
      <c r="M33" s="101">
        <f t="shared" si="0"/>
        <v>0</v>
      </c>
      <c r="N33" s="356"/>
      <c r="O33" s="357"/>
      <c r="P33" s="73"/>
      <c r="Q33" s="73"/>
      <c r="R33" s="99">
        <f t="shared" si="1"/>
        <v>0</v>
      </c>
    </row>
    <row r="34" spans="1:18" ht="15" customHeight="1" x14ac:dyDescent="0.2">
      <c r="A34" s="364"/>
      <c r="B34" s="365"/>
      <c r="C34" s="86"/>
      <c r="D34" s="364"/>
      <c r="E34" s="365"/>
      <c r="F34" s="87"/>
      <c r="G34" s="88"/>
      <c r="H34" s="87"/>
      <c r="I34" s="89"/>
      <c r="J34" s="89"/>
      <c r="K34" s="356"/>
      <c r="L34" s="357"/>
      <c r="M34" s="101">
        <f t="shared" si="0"/>
        <v>0</v>
      </c>
      <c r="N34" s="356"/>
      <c r="O34" s="357"/>
      <c r="P34" s="73"/>
      <c r="Q34" s="73"/>
      <c r="R34" s="99">
        <f t="shared" si="1"/>
        <v>0</v>
      </c>
    </row>
    <row r="35" spans="1:18" ht="15" customHeight="1" x14ac:dyDescent="0.2">
      <c r="A35" s="364"/>
      <c r="B35" s="365"/>
      <c r="C35" s="86"/>
      <c r="D35" s="364"/>
      <c r="E35" s="365"/>
      <c r="F35" s="87"/>
      <c r="G35" s="88"/>
      <c r="H35" s="87"/>
      <c r="I35" s="89"/>
      <c r="J35" s="89"/>
      <c r="K35" s="356"/>
      <c r="L35" s="357"/>
      <c r="M35" s="101">
        <f t="shared" si="0"/>
        <v>0</v>
      </c>
      <c r="N35" s="356"/>
      <c r="O35" s="357"/>
      <c r="P35" s="73"/>
      <c r="Q35" s="73"/>
      <c r="R35" s="99">
        <f t="shared" si="1"/>
        <v>0</v>
      </c>
    </row>
    <row r="36" spans="1:18" ht="15" customHeight="1" x14ac:dyDescent="0.2">
      <c r="A36" s="364"/>
      <c r="B36" s="365"/>
      <c r="C36" s="86"/>
      <c r="D36" s="364"/>
      <c r="E36" s="365"/>
      <c r="F36" s="87"/>
      <c r="G36" s="88"/>
      <c r="H36" s="87"/>
      <c r="I36" s="89"/>
      <c r="J36" s="89"/>
      <c r="K36" s="356"/>
      <c r="L36" s="357"/>
      <c r="M36" s="101">
        <f t="shared" si="0"/>
        <v>0</v>
      </c>
      <c r="N36" s="356"/>
      <c r="O36" s="357"/>
      <c r="P36" s="73"/>
      <c r="Q36" s="73"/>
      <c r="R36" s="99">
        <f t="shared" si="1"/>
        <v>0</v>
      </c>
    </row>
    <row r="37" spans="1:18" ht="15" customHeight="1" x14ac:dyDescent="0.2">
      <c r="A37" s="364"/>
      <c r="B37" s="365"/>
      <c r="C37" s="86"/>
      <c r="D37" s="364"/>
      <c r="E37" s="365"/>
      <c r="F37" s="87"/>
      <c r="G37" s="88"/>
      <c r="H37" s="87"/>
      <c r="I37" s="73"/>
      <c r="J37" s="73"/>
      <c r="K37" s="356"/>
      <c r="L37" s="357"/>
      <c r="M37" s="101">
        <f t="shared" si="0"/>
        <v>0</v>
      </c>
      <c r="N37" s="356"/>
      <c r="O37" s="357"/>
      <c r="P37" s="73"/>
      <c r="Q37" s="73"/>
      <c r="R37" s="99">
        <f t="shared" si="1"/>
        <v>0</v>
      </c>
    </row>
    <row r="38" spans="1:18" ht="15" customHeight="1" x14ac:dyDescent="0.2">
      <c r="A38" s="364"/>
      <c r="B38" s="365"/>
      <c r="C38" s="86"/>
      <c r="D38" s="364"/>
      <c r="E38" s="365"/>
      <c r="F38" s="87"/>
      <c r="G38" s="88"/>
      <c r="H38" s="87"/>
      <c r="I38" s="73"/>
      <c r="J38" s="73"/>
      <c r="K38" s="356"/>
      <c r="L38" s="357"/>
      <c r="M38" s="101">
        <f t="shared" si="0"/>
        <v>0</v>
      </c>
      <c r="N38" s="356"/>
      <c r="O38" s="357"/>
      <c r="P38" s="73"/>
      <c r="Q38" s="73"/>
      <c r="R38" s="99">
        <f t="shared" si="1"/>
        <v>0</v>
      </c>
    </row>
    <row r="39" spans="1:18" ht="15" customHeight="1" x14ac:dyDescent="0.2">
      <c r="A39" s="364"/>
      <c r="B39" s="365"/>
      <c r="C39" s="86"/>
      <c r="D39" s="364"/>
      <c r="E39" s="365"/>
      <c r="F39" s="87"/>
      <c r="G39" s="88"/>
      <c r="H39" s="87"/>
      <c r="I39" s="73"/>
      <c r="J39" s="73"/>
      <c r="K39" s="356"/>
      <c r="L39" s="357"/>
      <c r="M39" s="101">
        <f t="shared" si="0"/>
        <v>0</v>
      </c>
      <c r="N39" s="356"/>
      <c r="O39" s="357"/>
      <c r="P39" s="73"/>
      <c r="Q39" s="73"/>
      <c r="R39" s="99">
        <f t="shared" si="1"/>
        <v>0</v>
      </c>
    </row>
    <row r="40" spans="1:18" ht="15" customHeight="1" x14ac:dyDescent="0.2">
      <c r="A40" s="364"/>
      <c r="B40" s="365"/>
      <c r="C40" s="86"/>
      <c r="D40" s="364"/>
      <c r="E40" s="365"/>
      <c r="F40" s="87"/>
      <c r="G40" s="88"/>
      <c r="H40" s="87"/>
      <c r="I40" s="73"/>
      <c r="J40" s="73"/>
      <c r="K40" s="356"/>
      <c r="L40" s="357"/>
      <c r="M40" s="101">
        <f t="shared" si="0"/>
        <v>0</v>
      </c>
      <c r="N40" s="356"/>
      <c r="O40" s="357"/>
      <c r="P40" s="73"/>
      <c r="Q40" s="73"/>
      <c r="R40" s="99">
        <f t="shared" si="1"/>
        <v>0</v>
      </c>
    </row>
    <row r="41" spans="1:18" ht="15" customHeight="1" x14ac:dyDescent="0.2">
      <c r="A41" s="364"/>
      <c r="B41" s="365"/>
      <c r="C41" s="86"/>
      <c r="D41" s="364"/>
      <c r="E41" s="365"/>
      <c r="F41" s="87"/>
      <c r="G41" s="88"/>
      <c r="H41" s="87"/>
      <c r="I41" s="73"/>
      <c r="J41" s="73"/>
      <c r="K41" s="356"/>
      <c r="L41" s="357"/>
      <c r="M41" s="101">
        <f t="shared" si="0"/>
        <v>0</v>
      </c>
      <c r="N41" s="356"/>
      <c r="O41" s="357"/>
      <c r="P41" s="73"/>
      <c r="Q41" s="73"/>
      <c r="R41" s="99">
        <f t="shared" si="1"/>
        <v>0</v>
      </c>
    </row>
    <row r="42" spans="1:18" ht="15" customHeight="1" x14ac:dyDescent="0.2">
      <c r="A42" s="364"/>
      <c r="B42" s="365"/>
      <c r="C42" s="86"/>
      <c r="D42" s="364"/>
      <c r="E42" s="365"/>
      <c r="F42" s="87"/>
      <c r="G42" s="88"/>
      <c r="H42" s="87"/>
      <c r="I42" s="73"/>
      <c r="J42" s="73"/>
      <c r="K42" s="356"/>
      <c r="L42" s="357"/>
      <c r="M42" s="101">
        <f t="shared" si="0"/>
        <v>0</v>
      </c>
      <c r="N42" s="356"/>
      <c r="O42" s="357"/>
      <c r="P42" s="73"/>
      <c r="Q42" s="73"/>
      <c r="R42" s="99">
        <f t="shared" si="1"/>
        <v>0</v>
      </c>
    </row>
    <row r="43" spans="1:18" ht="15" customHeight="1" x14ac:dyDescent="0.2">
      <c r="A43" s="364"/>
      <c r="B43" s="365"/>
      <c r="C43" s="86"/>
      <c r="D43" s="364"/>
      <c r="E43" s="365"/>
      <c r="F43" s="87"/>
      <c r="G43" s="88"/>
      <c r="H43" s="87"/>
      <c r="I43" s="73"/>
      <c r="J43" s="73"/>
      <c r="K43" s="356"/>
      <c r="L43" s="357"/>
      <c r="M43" s="101">
        <f t="shared" si="0"/>
        <v>0</v>
      </c>
      <c r="N43" s="356"/>
      <c r="O43" s="357"/>
      <c r="P43" s="73"/>
      <c r="Q43" s="73"/>
      <c r="R43" s="99">
        <f t="shared" si="1"/>
        <v>0</v>
      </c>
    </row>
    <row r="44" spans="1:18" ht="15" customHeight="1" x14ac:dyDescent="0.2">
      <c r="A44" s="364"/>
      <c r="B44" s="365"/>
      <c r="C44" s="86"/>
      <c r="D44" s="364"/>
      <c r="E44" s="365"/>
      <c r="F44" s="87"/>
      <c r="G44" s="88"/>
      <c r="H44" s="87"/>
      <c r="I44" s="73"/>
      <c r="J44" s="73"/>
      <c r="K44" s="356"/>
      <c r="L44" s="357"/>
      <c r="M44" s="101">
        <f t="shared" si="0"/>
        <v>0</v>
      </c>
      <c r="N44" s="356"/>
      <c r="O44" s="357"/>
      <c r="P44" s="73"/>
      <c r="Q44" s="73"/>
      <c r="R44" s="99">
        <f t="shared" si="1"/>
        <v>0</v>
      </c>
    </row>
    <row r="45" spans="1:18" ht="15" customHeight="1" x14ac:dyDescent="0.2">
      <c r="A45" s="364"/>
      <c r="B45" s="365"/>
      <c r="C45" s="86"/>
      <c r="D45" s="364"/>
      <c r="E45" s="365"/>
      <c r="F45" s="87"/>
      <c r="G45" s="88"/>
      <c r="H45" s="87"/>
      <c r="I45" s="73"/>
      <c r="J45" s="73"/>
      <c r="K45" s="356"/>
      <c r="L45" s="357"/>
      <c r="M45" s="101">
        <f t="shared" si="0"/>
        <v>0</v>
      </c>
      <c r="N45" s="356"/>
      <c r="O45" s="357"/>
      <c r="P45" s="73"/>
      <c r="Q45" s="73"/>
      <c r="R45" s="99">
        <f t="shared" si="1"/>
        <v>0</v>
      </c>
    </row>
    <row r="46" spans="1:18" ht="15" customHeight="1" x14ac:dyDescent="0.2">
      <c r="A46" s="364"/>
      <c r="B46" s="365"/>
      <c r="C46" s="86"/>
      <c r="D46" s="364"/>
      <c r="E46" s="365"/>
      <c r="F46" s="87"/>
      <c r="G46" s="88"/>
      <c r="H46" s="87"/>
      <c r="I46" s="73"/>
      <c r="J46" s="73"/>
      <c r="K46" s="356"/>
      <c r="L46" s="357"/>
      <c r="M46" s="101">
        <f t="shared" si="0"/>
        <v>0</v>
      </c>
      <c r="N46" s="356"/>
      <c r="O46" s="357"/>
      <c r="P46" s="73"/>
      <c r="Q46" s="73"/>
      <c r="R46" s="99">
        <f t="shared" si="1"/>
        <v>0</v>
      </c>
    </row>
    <row r="47" spans="1:18" ht="15" customHeight="1" x14ac:dyDescent="0.2">
      <c r="A47" s="364"/>
      <c r="B47" s="365"/>
      <c r="C47" s="86"/>
      <c r="D47" s="364"/>
      <c r="E47" s="365"/>
      <c r="F47" s="87"/>
      <c r="G47" s="88"/>
      <c r="H47" s="87"/>
      <c r="I47" s="73"/>
      <c r="J47" s="73"/>
      <c r="K47" s="356"/>
      <c r="L47" s="357"/>
      <c r="M47" s="101">
        <f t="shared" si="0"/>
        <v>0</v>
      </c>
      <c r="N47" s="356"/>
      <c r="O47" s="357"/>
      <c r="P47" s="73"/>
      <c r="Q47" s="73"/>
      <c r="R47" s="99">
        <f t="shared" si="1"/>
        <v>0</v>
      </c>
    </row>
    <row r="48" spans="1:18" ht="15" customHeight="1" x14ac:dyDescent="0.2">
      <c r="A48" s="366"/>
      <c r="B48" s="367"/>
      <c r="C48" s="93"/>
      <c r="D48" s="366"/>
      <c r="E48" s="367"/>
      <c r="F48" s="94"/>
      <c r="G48" s="95"/>
      <c r="H48" s="94"/>
      <c r="I48" s="96"/>
      <c r="J48" s="96"/>
      <c r="K48" s="358"/>
      <c r="L48" s="359"/>
      <c r="M48" s="101">
        <f t="shared" si="0"/>
        <v>0</v>
      </c>
      <c r="N48" s="358"/>
      <c r="O48" s="359"/>
      <c r="P48" s="96"/>
      <c r="Q48" s="96"/>
      <c r="R48" s="99">
        <f t="shared" si="1"/>
        <v>0</v>
      </c>
    </row>
    <row r="49" spans="1:18" ht="15" customHeight="1" x14ac:dyDescent="0.2">
      <c r="A49" s="373" t="s">
        <v>127</v>
      </c>
      <c r="B49" s="374"/>
      <c r="C49" s="374"/>
      <c r="D49" s="368"/>
      <c r="E49" s="368"/>
      <c r="F49" s="368"/>
      <c r="G49" s="368"/>
      <c r="H49" s="368"/>
      <c r="I49" s="368"/>
      <c r="J49" s="368"/>
      <c r="K49" s="368"/>
      <c r="L49" s="368"/>
      <c r="M49" s="368"/>
      <c r="N49" s="368"/>
      <c r="O49" s="368"/>
      <c r="P49" s="368"/>
      <c r="Q49" s="368"/>
      <c r="R49" s="100">
        <f>SUM(R15:R48)</f>
        <v>0</v>
      </c>
    </row>
    <row r="50" spans="1:18" x14ac:dyDescent="0.2">
      <c r="A50" s="82"/>
      <c r="B50" s="82"/>
      <c r="C50" s="82"/>
      <c r="D50" s="82"/>
      <c r="E50" s="82"/>
      <c r="F50" s="82"/>
      <c r="G50" s="82"/>
      <c r="H50" s="78"/>
      <c r="I50" s="78"/>
      <c r="J50" s="78"/>
      <c r="K50" s="78"/>
      <c r="L50" s="78"/>
      <c r="M50" s="78"/>
      <c r="N50" s="78"/>
      <c r="O50" s="78"/>
      <c r="P50" s="82"/>
      <c r="Q50" s="82"/>
      <c r="R50" s="78"/>
    </row>
    <row r="51" spans="1:18" x14ac:dyDescent="0.2">
      <c r="G51" s="69"/>
      <c r="H51" s="69"/>
      <c r="I51" s="69"/>
      <c r="J51" s="69"/>
      <c r="K51" s="69"/>
      <c r="L51" s="69"/>
      <c r="M51" s="69"/>
      <c r="N51" s="69"/>
      <c r="O51" s="69"/>
      <c r="P51" s="69"/>
      <c r="Q51" s="69"/>
      <c r="R51" s="69"/>
    </row>
    <row r="52" spans="1:18" x14ac:dyDescent="0.2">
      <c r="G52" s="69"/>
      <c r="H52" s="69"/>
      <c r="I52" s="69"/>
      <c r="J52" s="69"/>
      <c r="K52" s="69"/>
      <c r="L52" s="69"/>
      <c r="M52" s="69"/>
      <c r="N52" s="69"/>
      <c r="O52" s="70"/>
      <c r="P52" s="69"/>
      <c r="Q52" s="69"/>
      <c r="R52" s="70"/>
    </row>
    <row r="53" spans="1:18" x14ac:dyDescent="0.2">
      <c r="G53" s="69"/>
      <c r="H53" s="69"/>
      <c r="I53" s="69"/>
      <c r="J53" s="69"/>
      <c r="K53" s="69"/>
      <c r="L53" s="69"/>
      <c r="M53" s="69"/>
      <c r="N53" s="69"/>
      <c r="O53" s="69"/>
      <c r="P53" s="69"/>
      <c r="Q53" s="69"/>
      <c r="R53" s="69"/>
    </row>
    <row r="54" spans="1:18" x14ac:dyDescent="0.2">
      <c r="H54" s="69"/>
      <c r="I54" s="69"/>
      <c r="J54" s="69"/>
      <c r="K54" s="69"/>
      <c r="L54" s="69"/>
      <c r="M54" s="69"/>
      <c r="N54" s="69"/>
      <c r="O54" s="69"/>
      <c r="R54" s="69"/>
    </row>
    <row r="64" spans="1:18" ht="15.75" x14ac:dyDescent="0.25">
      <c r="A64" s="71"/>
      <c r="B64" s="71"/>
    </row>
    <row r="65" spans="1:2" ht="15.75" x14ac:dyDescent="0.25">
      <c r="A65" s="71"/>
      <c r="B65" s="71"/>
    </row>
  </sheetData>
  <sheetProtection password="DF47" sheet="1" objects="1" scenarios="1"/>
  <mergeCells count="159">
    <mergeCell ref="A1:R1"/>
    <mergeCell ref="A2:R2"/>
    <mergeCell ref="A3:R3"/>
    <mergeCell ref="A4:R4"/>
    <mergeCell ref="A5:R5"/>
    <mergeCell ref="A6:R6"/>
    <mergeCell ref="B10:D10"/>
    <mergeCell ref="L10:N10"/>
    <mergeCell ref="O10:R10"/>
    <mergeCell ref="A12:R12"/>
    <mergeCell ref="A14:B14"/>
    <mergeCell ref="D14:E14"/>
    <mergeCell ref="K14:L14"/>
    <mergeCell ref="N14:O14"/>
    <mergeCell ref="A7:R7"/>
    <mergeCell ref="B8:D8"/>
    <mergeCell ref="L8:N8"/>
    <mergeCell ref="O8:R8"/>
    <mergeCell ref="B9:D9"/>
    <mergeCell ref="L9:N9"/>
    <mergeCell ref="O9:R9"/>
    <mergeCell ref="A17:B17"/>
    <mergeCell ref="D17:E17"/>
    <mergeCell ref="K17:L17"/>
    <mergeCell ref="N17:O17"/>
    <mergeCell ref="A18:B18"/>
    <mergeCell ref="D18:E18"/>
    <mergeCell ref="K18:L18"/>
    <mergeCell ref="N18:O18"/>
    <mergeCell ref="A15:B15"/>
    <mergeCell ref="D15:E15"/>
    <mergeCell ref="K15:L15"/>
    <mergeCell ref="N15:O15"/>
    <mergeCell ref="A16:B16"/>
    <mergeCell ref="D16:E16"/>
    <mergeCell ref="K16:L16"/>
    <mergeCell ref="N16:O16"/>
    <mergeCell ref="A21:B21"/>
    <mergeCell ref="D21:E21"/>
    <mergeCell ref="K21:L21"/>
    <mergeCell ref="N21:O21"/>
    <mergeCell ref="A22:B22"/>
    <mergeCell ref="D22:E22"/>
    <mergeCell ref="K22:L22"/>
    <mergeCell ref="N22:O22"/>
    <mergeCell ref="A19:B19"/>
    <mergeCell ref="D19:E19"/>
    <mergeCell ref="K19:L19"/>
    <mergeCell ref="N19:O19"/>
    <mergeCell ref="A20:B20"/>
    <mergeCell ref="D20:E20"/>
    <mergeCell ref="K20:L20"/>
    <mergeCell ref="N20:O20"/>
    <mergeCell ref="A25:B25"/>
    <mergeCell ref="D25:E25"/>
    <mergeCell ref="K25:L25"/>
    <mergeCell ref="N25:O25"/>
    <mergeCell ref="A26:B26"/>
    <mergeCell ref="D26:E26"/>
    <mergeCell ref="K26:L26"/>
    <mergeCell ref="N26:O26"/>
    <mergeCell ref="A23:B23"/>
    <mergeCell ref="D23:E23"/>
    <mergeCell ref="K23:L23"/>
    <mergeCell ref="N23:O23"/>
    <mergeCell ref="A24:B24"/>
    <mergeCell ref="D24:E24"/>
    <mergeCell ref="K24:L24"/>
    <mergeCell ref="N24:O24"/>
    <mergeCell ref="A29:B29"/>
    <mergeCell ref="D29:E29"/>
    <mergeCell ref="K29:L29"/>
    <mergeCell ref="N29:O29"/>
    <mergeCell ref="A30:B30"/>
    <mergeCell ref="D30:E30"/>
    <mergeCell ref="K30:L30"/>
    <mergeCell ref="N30:O30"/>
    <mergeCell ref="A27:B27"/>
    <mergeCell ref="D27:E27"/>
    <mergeCell ref="K27:L27"/>
    <mergeCell ref="N27:O27"/>
    <mergeCell ref="A28:B28"/>
    <mergeCell ref="D28:E28"/>
    <mergeCell ref="K28:L28"/>
    <mergeCell ref="N28:O28"/>
    <mergeCell ref="A33:B33"/>
    <mergeCell ref="D33:E33"/>
    <mergeCell ref="K33:L33"/>
    <mergeCell ref="N33:O33"/>
    <mergeCell ref="A34:B34"/>
    <mergeCell ref="D34:E34"/>
    <mergeCell ref="K34:L34"/>
    <mergeCell ref="N34:O34"/>
    <mergeCell ref="A31:B31"/>
    <mergeCell ref="D31:E31"/>
    <mergeCell ref="K31:L31"/>
    <mergeCell ref="N31:O31"/>
    <mergeCell ref="A32:B32"/>
    <mergeCell ref="D32:E32"/>
    <mergeCell ref="K32:L32"/>
    <mergeCell ref="N32:O32"/>
    <mergeCell ref="A37:B37"/>
    <mergeCell ref="D37:E37"/>
    <mergeCell ref="K37:L37"/>
    <mergeCell ref="N37:O37"/>
    <mergeCell ref="A38:B38"/>
    <mergeCell ref="D38:E38"/>
    <mergeCell ref="K38:L38"/>
    <mergeCell ref="N38:O38"/>
    <mergeCell ref="A35:B35"/>
    <mergeCell ref="D35:E35"/>
    <mergeCell ref="K35:L35"/>
    <mergeCell ref="N35:O35"/>
    <mergeCell ref="A36:B36"/>
    <mergeCell ref="D36:E36"/>
    <mergeCell ref="K36:L36"/>
    <mergeCell ref="N36:O36"/>
    <mergeCell ref="A41:B41"/>
    <mergeCell ref="D41:E41"/>
    <mergeCell ref="K41:L41"/>
    <mergeCell ref="N41:O41"/>
    <mergeCell ref="A42:B42"/>
    <mergeCell ref="D42:E42"/>
    <mergeCell ref="K42:L42"/>
    <mergeCell ref="N42:O42"/>
    <mergeCell ref="A39:B39"/>
    <mergeCell ref="D39:E39"/>
    <mergeCell ref="K39:L39"/>
    <mergeCell ref="N39:O39"/>
    <mergeCell ref="A40:B40"/>
    <mergeCell ref="D40:E40"/>
    <mergeCell ref="K40:L40"/>
    <mergeCell ref="N40:O40"/>
    <mergeCell ref="A45:B45"/>
    <mergeCell ref="D45:E45"/>
    <mergeCell ref="K45:L45"/>
    <mergeCell ref="N45:O45"/>
    <mergeCell ref="A46:B46"/>
    <mergeCell ref="D46:E46"/>
    <mergeCell ref="K46:L46"/>
    <mergeCell ref="N46:O46"/>
    <mergeCell ref="A43:B43"/>
    <mergeCell ref="D43:E43"/>
    <mergeCell ref="K43:L43"/>
    <mergeCell ref="N43:O43"/>
    <mergeCell ref="A44:B44"/>
    <mergeCell ref="D44:E44"/>
    <mergeCell ref="K44:L44"/>
    <mergeCell ref="N44:O44"/>
    <mergeCell ref="A49:C49"/>
    <mergeCell ref="D49:Q49"/>
    <mergeCell ref="A47:B47"/>
    <mergeCell ref="D47:E47"/>
    <mergeCell ref="K47:L47"/>
    <mergeCell ref="N47:O47"/>
    <mergeCell ref="A48:B48"/>
    <mergeCell ref="D48:E48"/>
    <mergeCell ref="K48:L48"/>
    <mergeCell ref="N48:O48"/>
  </mergeCells>
  <pageMargins left="0.3" right="0.3" top="0.37" bottom="0.23" header="0.28000000000000003" footer="0.27"/>
  <pageSetup scale="73"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D102 RECONCILIATION</vt:lpstr>
      <vt:lpstr>D100 MORTGAGOR DRAW</vt:lpstr>
      <vt:lpstr>D100 MORTGAGOR DRAW, Page 3</vt:lpstr>
      <vt:lpstr>DSHA USE ONLY</vt:lpstr>
      <vt:lpstr>ON-SITE RELOCATION</vt:lpstr>
      <vt:lpstr>OFF-SITE RELOCATION</vt:lpstr>
      <vt:lpstr>'D100 MORTGAGOR DRAW'!Print_Area</vt:lpstr>
      <vt:lpstr>'D102 RECONCILIATION'!Print_Area</vt:lpstr>
      <vt:lpstr>'OFF-SITE RELOCATION'!Print_Area</vt:lpstr>
      <vt:lpstr>'ON-SITE RELOCATION'!Print_Area</vt:lpstr>
      <vt:lpstr>'D100 MORTGAGOR DRAW'!Print_Titles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dc:creator>
  <cp:lastModifiedBy>Jack Stucker</cp:lastModifiedBy>
  <cp:lastPrinted>2017-06-29T16:18:57Z</cp:lastPrinted>
  <dcterms:created xsi:type="dcterms:W3CDTF">2012-06-20T19:21:30Z</dcterms:created>
  <dcterms:modified xsi:type="dcterms:W3CDTF">2017-11-14T20:33:17Z</dcterms:modified>
</cp:coreProperties>
</file>